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y.vdi.pref.nagano.lg.jp\全庁共有\本庁\02_企画振興部\06 市町村課\財政係\一般財政\01 財政状況資料集\R5財政状況資料集\【R7.3月】3月公表分\03諏訪\"/>
    </mc:Choice>
  </mc:AlternateContent>
  <xr:revisionPtr revIDLastSave="0" documentId="13_ncr:1_{FCC8174F-36BB-4274-A571-DC6658C63404}"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W102" i="12" l="1"/>
  <c r="CR102" i="12"/>
  <c r="AU88" i="12"/>
  <c r="AP88" i="12"/>
  <c r="AF88" i="12"/>
  <c r="BG34"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BE36" i="10"/>
  <c r="U36" i="10"/>
  <c r="BE35" i="10"/>
  <c r="C34" i="10"/>
  <c r="C35" i="10" s="1"/>
  <c r="C36" i="10" s="1"/>
  <c r="C37"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BE34" i="10" l="1"/>
  <c r="BW34" i="10"/>
  <c r="BW35" i="10" s="1"/>
  <c r="BW36" i="10" s="1"/>
  <c r="BW37" i="10" s="1"/>
  <c r="BW38" i="10" s="1"/>
  <c r="BW39" i="10" s="1"/>
  <c r="BW40" i="10" s="1"/>
  <c r="BW41" i="10" s="1"/>
  <c r="BW42" i="10" s="1"/>
  <c r="BW43" i="10" s="1"/>
  <c r="CO34" i="10" l="1"/>
  <c r="CO35" i="10" s="1"/>
  <c r="CO36" i="10" s="1"/>
  <c r="CO37" i="10" s="1"/>
  <c r="CO38" i="10" s="1"/>
</calcChain>
</file>

<file path=xl/sharedStrings.xml><?xml version="1.0" encoding="utf-8"?>
<sst xmlns="http://schemas.openxmlformats.org/spreadsheetml/2006/main" count="1144" uniqueCount="583">
  <si>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</si>
  <si>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</si>
  <si>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</si>
  <si>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</si>
  <si>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</si>
  <si>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</si>
  <si>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</si>
  <si>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</si>
  <si>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</si>
  <si>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</si>
  <si>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</si>
  <si>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</si>
  <si>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</si>
  <si>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</si>
  <si>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</si>
  <si>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</si>
  <si>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</si>
  <si>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</si>
  <si>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</si>
  <si>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</si>
  <si>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</si>
  <si>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</si>
  <si>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</si>
  <si>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</si>
  <si>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</si>
  <si>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</si>
  <si>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</si>
  <si>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</si>
  <si>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</si>
  <si>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</si>
  <si>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</si>
  <si>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</si>
  <si>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</si>
  <si>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</si>
  <si>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</si>
  <si>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</si>
  <si>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</si>
  <si>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</si>
  <si>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</si>
  <si>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</si>
  <si>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</si>
  <si>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</si>
  <si>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</si>
  <si>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</si>
  <si>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</si>
  <si>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</si>
  <si>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</si>
  <si>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</si>
  <si>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</si>
  <si>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</si>
  <si>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</si>
  <si>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</si>
  <si>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</si>
  <si>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</si>
  <si>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</si>
  <si>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</si>
  <si>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</si>
  <si>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</si>
  <si>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</si>
  <si>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</si>
  <si>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</si>
  <si>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</si>
  <si>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</si>
  <si>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</si>
  <si>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</si>
  <si>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</si>
  <si>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</si>
  <si>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</si>
  <si>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</si>
  <si>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</si>
  <si>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</si>
  <si>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</si>
  <si>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</si>
  <si>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</si>
  <si>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</si>
  <si>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</si>
  <si>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</si>
  <si>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</si>
  <si>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</si>
  <si>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</si>
  <si>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</si>
  <si>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</si>
  <si>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</si>
  <si>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</si>
  <si>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</si>
  <si>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</si>
  <si>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</si>
  <si>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</si>
  <si>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</si>
  <si>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</si>
  <si>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</si>
  <si>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</si>
  <si>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</si>
  <si>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</si>
  <si>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岡谷市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</si>
  <si>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</si>
  <si>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</si>
  <si>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</si>
  <si>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</si>
  <si>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</si>
  <si>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</si>
  <si>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</si>
  <si>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</si>
  <si>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</si>
  <si>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</si>
  <si>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</si>
  <si>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</si>
  <si>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</si>
  <si>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</si>
  <si>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</si>
  <si>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</si>
  <si>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</si>
  <si>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</si>
  <si>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</si>
  <si>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</si>
  <si>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</si>
  <si>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</si>
  <si>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</si>
  <si>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</si>
  <si>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</si>
  <si>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</si>
  <si>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</si>
  <si>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</si>
  <si>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</si>
  <si>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</si>
  <si>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</si>
  <si>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</si>
  <si>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</si>
  <si>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</si>
  <si>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</si>
  <si>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</si>
  <si>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</si>
  <si>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</si>
  <si>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</si>
  <si>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</si>
  <si>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</si>
  <si>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</si>
  <si>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</si>
  <si>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</si>
  <si>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</si>
  <si>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</si>
  <si>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</si>
  <si>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</si>
  <si>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</si>
  <si>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</si>
  <si>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</si>
  <si>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</si>
  <si>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</si>
  <si>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</si>
  <si>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</si>
  <si>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</si>
  <si>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</si>
  <si>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</si>
  <si>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</si>
  <si>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</si>
  <si>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</si>
  <si>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</si>
  <si>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</si>
  <si>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</si>
  <si>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</si>
  <si>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</si>
  <si>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</si>
  <si>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</si>
  <si>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</si>
  <si>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</si>
  <si>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</si>
  <si>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</si>
  <si>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</si>
  <si>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</si>
  <si>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</si>
  <si>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</si>
  <si>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</si>
  <si>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</si>
  <si>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</si>
  <si>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</si>
  <si>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</si>
  <si>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</si>
  <si>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</si>
  <si>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</si>
  <si>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</si>
  <si>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</si>
  <si>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</si>
  <si>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</si>
  <si>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</si>
  <si>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</si>
  <si>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</si>
  <si>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</si>
  <si>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</si>
  <si>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</si>
  <si>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</si>
  <si>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</si>
  <si>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</si>
  <si>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</si>
  <si>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</si>
  <si>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</si>
  <si>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</si>
  <si>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</si>
  <si>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</si>
  <si>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</si>
  <si>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</si>
  <si>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</si>
  <si>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</si>
  <si>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</si>
  <si>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</si>
  <si>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長野県岡谷市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</si>
  <si>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</si>
  <si>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</si>
  <si>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</si>
  <si>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</si>
  <si>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</si>
  <si>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</si>
  <si>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</si>
  <si>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</si>
  <si>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</si>
  <si>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</si>
  <si>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</si>
  <si>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</si>
  <si>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</si>
  <si>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</si>
  <si>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</si>
  <si>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</si>
  <si>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</si>
  <si>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</si>
  <si>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</si>
  <si>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</si>
  <si>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</si>
  <si>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</si>
  <si>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</si>
  <si>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</si>
  <si>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</si>
  <si>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</si>
  <si>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</si>
  <si>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</si>
  <si>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</si>
  <si>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</si>
  <si>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</si>
  <si>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</si>
  <si>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</si>
  <si>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</si>
  <si>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</si>
  <si>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</si>
  <si>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</si>
  <si>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</si>
  <si>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</si>
  <si>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</si>
  <si>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</si>
  <si>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</si>
  <si>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</si>
  <si>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</si>
  <si>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</si>
  <si>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</si>
  <si>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</si>
  <si>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</si>
  <si>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</si>
  <si>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</si>
  <si>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</si>
  <si>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</si>
  <si>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</si>
  <si>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</si>
  <si>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</si>
  <si>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</si>
  <si>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</si>
  <si>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</si>
  <si>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</si>
  <si>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</si>
  <si>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</si>
  <si>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</si>
  <si>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</si>
  <si>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</si>
  <si>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</si>
  <si>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</si>
  <si>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</si>
  <si>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</si>
  <si>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</si>
  <si>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</si>
  <si>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</si>
  <si>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</si>
  <si>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</si>
  <si>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</si>
  <si>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</si>
  <si>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</si>
  <si>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</si>
  <si>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</si>
  <si>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</si>
  <si>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</si>
  <si>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</si>
  <si>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</si>
  <si>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</si>
  <si>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</si>
  <si>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</si>
  <si>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</si>
  <si>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</si>
  <si>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</si>
  <si>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</si>
  <si>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</si>
  <si>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</si>
  <si>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</si>
  <si>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</si>
  <si>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</si>
  <si>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</si>
  <si>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</si>
  <si>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</si>
  <si>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</si>
  <si>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</si>
  <si>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</si>
  <si>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</si>
  <si>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</si>
  <si>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</si>
  <si>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</si>
  <si>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</si>
  <si>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</si>
  <si>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</si>
  <si>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</si>
  <si>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</si>
  <si>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</si>
  <si>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</si>
  <si>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</si>
  <si>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</si>
  <si>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</si>
  <si>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</si>
  <si>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</si>
  <si>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</si>
  <si>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</si>
  <si>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</si>
  <si>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</si>
  <si>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</si>
  <si>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</si>
  <si>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</si>
  <si>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</si>
  <si>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</si>
  <si>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</si>
  <si>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</si>
  <si>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</si>
  <si>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</si>
  <si>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</si>
  <si>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</si>
  <si>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</si>
  <si>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</si>
  <si>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</si>
  <si>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</si>
  <si>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</si>
  <si>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</si>
  <si>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</si>
  <si>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</si>
  <si>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</si>
  <si>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</si>
  <si>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</si>
  <si>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</si>
  <si>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</si>
  <si>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</si>
  <si>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</si>
  <si>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</si>
  <si>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</si>
  <si>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</si>
  <si>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</si>
  <si>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長野県岡谷市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</si>
  <si>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</si>
  <si>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</si>
  <si>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</si>
  <si>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</si>
  <si>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</si>
  <si>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</si>
  <si>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</si>
  <si>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</si>
  <si>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</si>
  <si>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</si>
  <si>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</si>
  <si>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</si>
  <si>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</si>
  <si>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</si>
  <si>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</si>
  <si>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</si>
  <si>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</si>
  <si>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</si>
  <si>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</si>
  <si>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</si>
  <si>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分収造林事業特別会計</t>
    <phoneticPr fontId="5"/>
  </si>
  <si>
    <t>霊園事業特別会計</t>
    <phoneticPr fontId="5"/>
  </si>
  <si>
    <t>地域開発事業特別会計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</si>
  <si>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</si>
  <si>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</si>
  <si>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</si>
  <si>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</si>
  <si>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</si>
  <si>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</si>
  <si>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</si>
  <si>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</si>
  <si>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</si>
  <si>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</si>
  <si>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</si>
  <si>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</si>
  <si>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</si>
  <si>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</si>
  <si>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</si>
  <si>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</si>
  <si>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</si>
  <si>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</si>
  <si>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病院事業会計</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</si>
  <si>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</si>
  <si>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</si>
  <si>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</si>
  <si>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</si>
  <si>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</si>
  <si>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</si>
  <si>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</si>
  <si>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</si>
  <si>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</si>
  <si>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</si>
  <si>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</si>
  <si>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</si>
  <si>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</si>
  <si>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</si>
  <si>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</si>
  <si>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</si>
  <si>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</si>
  <si>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</si>
  <si>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</si>
  <si>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</si>
  <si>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</si>
  <si>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</si>
  <si>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</si>
  <si>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</si>
  <si>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</si>
  <si>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</si>
  <si>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</si>
  <si>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</si>
  <si>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</si>
  <si>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</si>
  <si>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</si>
  <si>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</si>
  <si>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</si>
  <si>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</si>
  <si>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</si>
  <si>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</si>
  <si>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</si>
  <si>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</si>
  <si>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</si>
  <si>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</si>
  <si>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</si>
  <si>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</si>
  <si>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</si>
  <si>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</si>
  <si>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</si>
  <si>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</si>
  <si>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</si>
  <si>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</si>
  <si>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</si>
  <si>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</si>
  <si>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</si>
  <si>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</si>
  <si>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</si>
  <si>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</si>
  <si>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</si>
  <si>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</si>
  <si>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</si>
  <si>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</si>
  <si>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</si>
  <si>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</si>
  <si>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</si>
  <si>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</si>
  <si>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</si>
  <si>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</si>
  <si>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</si>
  <si>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</si>
  <si>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</si>
  <si>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</si>
  <si>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</si>
  <si>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</si>
  <si>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</si>
  <si>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</si>
  <si>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</si>
  <si>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</si>
  <si>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</si>
  <si>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</si>
  <si>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</si>
  <si>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</si>
  <si>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</si>
  <si>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</si>
  <si>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</si>
  <si>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</si>
  <si>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</si>
  <si>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</si>
  <si>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</si>
  <si>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</si>
  <si>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</si>
  <si>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</si>
  <si>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</si>
  <si>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</si>
  <si>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</si>
  <si>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</si>
  <si>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</si>
  <si>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</si>
  <si>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</si>
  <si>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</si>
  <si>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</si>
  <si>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</si>
  <si>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</si>
  <si>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</si>
  <si>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</si>
  <si>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</si>
  <si>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</si>
  <si>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</si>
  <si>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</si>
  <si>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</si>
  <si>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</si>
  <si>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</si>
  <si>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</si>
  <si>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</si>
  <si>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</si>
  <si>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</si>
  <si>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</si>
  <si>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</si>
  <si>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</si>
  <si>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</si>
  <si>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</si>
  <si>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</si>
  <si>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</si>
  <si>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</si>
  <si>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</si>
  <si>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</si>
  <si>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</si>
  <si>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</si>
  <si>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</si>
  <si>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</si>
  <si>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</si>
  <si>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</si>
  <si>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</si>
  <si>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</si>
  <si>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</si>
  <si>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</si>
  <si>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</si>
  <si>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</si>
  <si>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</si>
  <si>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</si>
  <si>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</si>
  <si>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0.44</t>
  </si>
  <si>
    <t>地域開発事業特別会計</t>
  </si>
  <si>
    <t>▲ 2.34</t>
  </si>
  <si>
    <t>▲ 2.19</t>
  </si>
  <si>
    <t>▲ 1.99</t>
  </si>
  <si>
    <t>▲ 1.88</t>
  </si>
  <si>
    <t>▲ 1.68</t>
  </si>
  <si>
    <t>下水道事業会計</t>
  </si>
  <si>
    <t>水道事業会計</t>
  </si>
  <si>
    <t>一般会計</t>
  </si>
  <si>
    <t>病院事業会計</t>
  </si>
  <si>
    <t>国民健康保険事業特別会計</t>
  </si>
  <si>
    <t>霊園事業特別会計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</si>
  <si>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</si>
  <si>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</si>
  <si>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</si>
  <si>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</si>
  <si>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</si>
  <si>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</si>
  <si>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</si>
  <si>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</si>
  <si>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おかや文化振興事業団</t>
    <rPh sb="3" eb="10">
      <t>ブンカシンコウジギョウダン</t>
    </rPh>
    <phoneticPr fontId="2"/>
  </si>
  <si>
    <t>諏訪湖勤労者福祉サービスセンター</t>
    <rPh sb="0" eb="3">
      <t>スワコ</t>
    </rPh>
    <rPh sb="3" eb="6">
      <t>キンロウシャ</t>
    </rPh>
    <rPh sb="6" eb="8">
      <t>フクシ</t>
    </rPh>
    <phoneticPr fontId="2"/>
  </si>
  <si>
    <t>やまびこスケートの森</t>
    <rPh sb="9" eb="10">
      <t>モリ</t>
    </rPh>
    <phoneticPr fontId="2"/>
  </si>
  <si>
    <t>岡谷市スポーツ協会</t>
    <rPh sb="0" eb="3">
      <t>オカヤシ</t>
    </rPh>
    <rPh sb="7" eb="9">
      <t>キョウカイ</t>
    </rPh>
    <phoneticPr fontId="2"/>
  </si>
  <si>
    <t>岡谷市土地開発公社</t>
    <rPh sb="0" eb="7">
      <t>オカヤシトチカイハツ</t>
    </rPh>
    <rPh sb="7" eb="9">
      <t>コウシャ</t>
    </rPh>
    <phoneticPr fontId="2"/>
  </si>
  <si>
    <t>諏訪広域連合</t>
    <rPh sb="0" eb="2">
      <t>スワ</t>
    </rPh>
    <rPh sb="2" eb="4">
      <t>コウイキ</t>
    </rPh>
    <rPh sb="4" eb="6">
      <t>レンゴウ</t>
    </rPh>
    <phoneticPr fontId="2"/>
  </si>
  <si>
    <t>　（一般会計）</t>
    <rPh sb="2" eb="4">
      <t>イッパン</t>
    </rPh>
    <rPh sb="4" eb="6">
      <t>カイケイ</t>
    </rPh>
    <phoneticPr fontId="2"/>
  </si>
  <si>
    <t>　（救護施設八ヶ岳寮特別会計）</t>
    <rPh sb="2" eb="4">
      <t>キュウゴ</t>
    </rPh>
    <rPh sb="4" eb="6">
      <t>シセツ</t>
    </rPh>
    <rPh sb="6" eb="9">
      <t>ヤツガタケ</t>
    </rPh>
    <rPh sb="9" eb="10">
      <t>リョウ</t>
    </rPh>
    <rPh sb="10" eb="12">
      <t>トクベツ</t>
    </rPh>
    <rPh sb="12" eb="14">
      <t>カイケイ</t>
    </rPh>
    <phoneticPr fontId="2"/>
  </si>
  <si>
    <t>　（介護保険特別会計）</t>
    <rPh sb="2" eb="4">
      <t>カイゴ</t>
    </rPh>
    <rPh sb="4" eb="6">
      <t>ホケン</t>
    </rPh>
    <rPh sb="6" eb="8">
      <t>トクベツ</t>
    </rPh>
    <rPh sb="8" eb="10">
      <t>カイケイ</t>
    </rPh>
    <phoneticPr fontId="2"/>
  </si>
  <si>
    <t>　（諏訪広域消防特別会計）</t>
    <rPh sb="2" eb="4">
      <t>スワ</t>
    </rPh>
    <rPh sb="4" eb="6">
      <t>コウイキ</t>
    </rPh>
    <rPh sb="6" eb="8">
      <t>ショウボウ</t>
    </rPh>
    <rPh sb="8" eb="10">
      <t>トクベツ</t>
    </rPh>
    <rPh sb="10" eb="12">
      <t>カイケイ</t>
    </rPh>
    <phoneticPr fontId="2"/>
  </si>
  <si>
    <t>　（ふるさと市町村県基金事業特別会計）</t>
    <rPh sb="6" eb="9">
      <t>シチョウソン</t>
    </rPh>
    <rPh sb="9" eb="10">
      <t>ケン</t>
    </rPh>
    <rPh sb="10" eb="12">
      <t>キキン</t>
    </rPh>
    <rPh sb="12" eb="14">
      <t>ジギョウ</t>
    </rPh>
    <rPh sb="14" eb="16">
      <t>トクベツ</t>
    </rPh>
    <rPh sb="16" eb="18">
      <t>カイケイ</t>
    </rPh>
    <phoneticPr fontId="2"/>
  </si>
  <si>
    <t>湖北行政事務組合</t>
    <rPh sb="0" eb="2">
      <t>コホク</t>
    </rPh>
    <rPh sb="2" eb="4">
      <t>ギョウセイ</t>
    </rPh>
    <rPh sb="4" eb="6">
      <t>ジム</t>
    </rPh>
    <rPh sb="6" eb="8">
      <t>クミアイ</t>
    </rPh>
    <phoneticPr fontId="2"/>
  </si>
  <si>
    <t>　（湖北衛生センター事業特別会計）</t>
    <rPh sb="2" eb="4">
      <t>コホク</t>
    </rPh>
    <rPh sb="4" eb="6">
      <t>エイセイ</t>
    </rPh>
    <rPh sb="10" eb="12">
      <t>ジギョウ</t>
    </rPh>
    <rPh sb="12" eb="14">
      <t>トクベツ</t>
    </rPh>
    <rPh sb="14" eb="16">
      <t>カイケイ</t>
    </rPh>
    <phoneticPr fontId="2"/>
  </si>
  <si>
    <t>　（湖北火葬場事業特別会計）</t>
    <rPh sb="2" eb="4">
      <t>コホク</t>
    </rPh>
    <rPh sb="4" eb="6">
      <t>カソウ</t>
    </rPh>
    <rPh sb="6" eb="7">
      <t>ジョウ</t>
    </rPh>
    <rPh sb="7" eb="9">
      <t>ジギョウ</t>
    </rPh>
    <rPh sb="9" eb="11">
      <t>トクベツ</t>
    </rPh>
    <rPh sb="11" eb="13">
      <t>カイケイ</t>
    </rPh>
    <phoneticPr fontId="2"/>
  </si>
  <si>
    <t>湖周行政事務組合</t>
    <rPh sb="0" eb="1">
      <t>コ</t>
    </rPh>
    <rPh sb="1" eb="2">
      <t>シュウ</t>
    </rPh>
    <rPh sb="2" eb="4">
      <t>ギョウセイ</t>
    </rPh>
    <rPh sb="4" eb="6">
      <t>ジム</t>
    </rPh>
    <rPh sb="6" eb="8">
      <t>クミアイ</t>
    </rPh>
    <phoneticPr fontId="2"/>
  </si>
  <si>
    <t>長野県市町村自治振興組合</t>
    <rPh sb="0" eb="3">
      <t>ナガノケン</t>
    </rPh>
    <rPh sb="3" eb="6">
      <t>シチョウソン</t>
    </rPh>
    <rPh sb="6" eb="8">
      <t>ジチ</t>
    </rPh>
    <rPh sb="8" eb="10">
      <t>シンコウ</t>
    </rPh>
    <rPh sb="10" eb="12">
      <t>クミアイ</t>
    </rPh>
    <phoneticPr fontId="2"/>
  </si>
  <si>
    <t>長野県後期高齢者医療広域連合</t>
    <rPh sb="0" eb="3">
      <t>ナガノケン</t>
    </rPh>
    <rPh sb="3" eb="5">
      <t>コウキ</t>
    </rPh>
    <rPh sb="5" eb="8">
      <t>コウレイシャ</t>
    </rPh>
    <rPh sb="8" eb="10">
      <t>イリョウ</t>
    </rPh>
    <rPh sb="10" eb="12">
      <t>コウイキ</t>
    </rPh>
    <rPh sb="12" eb="14">
      <t>レンゴウ</t>
    </rPh>
    <phoneticPr fontId="2"/>
  </si>
  <si>
    <t>　（後期高齢者医療事業会計）</t>
    <rPh sb="2" eb="4">
      <t>コウキ</t>
    </rPh>
    <rPh sb="4" eb="7">
      <t>コウレイシャ</t>
    </rPh>
    <rPh sb="7" eb="9">
      <t>イリョウ</t>
    </rPh>
    <rPh sb="9" eb="11">
      <t>ジギョウ</t>
    </rPh>
    <rPh sb="11" eb="13">
      <t>カイケイ</t>
    </rPh>
    <phoneticPr fontId="2"/>
  </si>
  <si>
    <t>長野県民交通災害共済組合</t>
    <rPh sb="0" eb="3">
      <t>ナガノケン</t>
    </rPh>
    <rPh sb="3" eb="4">
      <t>ミン</t>
    </rPh>
    <rPh sb="4" eb="6">
      <t>コウツウ</t>
    </rPh>
    <rPh sb="6" eb="8">
      <t>サイガイ</t>
    </rPh>
    <rPh sb="8" eb="10">
      <t>キョウサイ</t>
    </rPh>
    <rPh sb="10" eb="12">
      <t>クミアイ</t>
    </rPh>
    <phoneticPr fontId="2"/>
  </si>
  <si>
    <t>長野県地方税滞納整理機構</t>
    <rPh sb="0" eb="3">
      <t>ナガノケン</t>
    </rPh>
    <rPh sb="3" eb="6">
      <t>チホウゼイ</t>
    </rPh>
    <rPh sb="6" eb="8">
      <t>タイノウ</t>
    </rPh>
    <rPh sb="8" eb="10">
      <t>セイリ</t>
    </rPh>
    <rPh sb="10" eb="12">
      <t>キコウ</t>
    </rPh>
    <phoneticPr fontId="2"/>
  </si>
  <si>
    <t>諏訪広域公立大学事務組合</t>
    <rPh sb="0" eb="2">
      <t>スワ</t>
    </rPh>
    <rPh sb="2" eb="4">
      <t>コウイキ</t>
    </rPh>
    <rPh sb="4" eb="6">
      <t>コウリツ</t>
    </rPh>
    <rPh sb="6" eb="8">
      <t>ダイガク</t>
    </rPh>
    <rPh sb="8" eb="10">
      <t>ジム</t>
    </rPh>
    <rPh sb="10" eb="12">
      <t>クミアイ</t>
    </rPh>
    <phoneticPr fontId="2"/>
  </si>
  <si>
    <t>ふるさとまちづくり基金</t>
    <rPh sb="9" eb="11">
      <t>キキン</t>
    </rPh>
    <phoneticPr fontId="5"/>
  </si>
  <si>
    <t>社会福祉施設整備基金</t>
    <phoneticPr fontId="2"/>
  </si>
  <si>
    <t>市営住宅整備基金</t>
    <phoneticPr fontId="2"/>
  </si>
  <si>
    <t>病院施設整備基金</t>
    <phoneticPr fontId="2"/>
  </si>
  <si>
    <t>旧岡谷市役所庁舎保全基金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</si>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</sst>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76347</c:v>
                </c:pt>
                <c:pt idx="2">
                  <c:v>69604</c:v>
                </c:pt>
                <c:pt idx="3">
                  <c:v>68410</c:v>
                </c:pt>
                <c:pt idx="4">
                  <c:v>73019</c:v>
                </c:pt>
              </c:numCache>
            </c:numRef>
          </c:val>
          <c:smooth val="0"/>
          <c:extLst>
            <c:ext xmlns:c16="http://schemas.microsoft.com/office/drawing/2014/chart" uri="{C3380CC4-5D6E-409C-BE32-E72D297353CC}">
              <c16:uniqueId val="{00000000-D9D8-499D-B769-24FCE1A554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39221</c:v>
                </c:pt>
                <c:pt idx="1">
                  <c:v>44136</c:v>
                </c:pt>
                <c:pt idx="2">
                  <c:v>52058</c:v>
                </c:pt>
                <c:pt idx="3">
                  <c:v>39420</c:v>
                </c:pt>
                <c:pt idx="4">
                  <c:v>42044</c:v>
                </c:pt>
              </c:numCache>
            </c:numRef>
          </c:val>
          <c:smooth val="0"/>
          <c:extLst>
            <c:ext xmlns:c16="http://schemas.microsoft.com/office/drawing/2014/chart" uri="{C3380CC4-5D6E-409C-BE32-E72D297353CC}">
              <c16:uniqueId val="{00000001-D9D8-499D-B769-24FCE1A554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6.26</c:v>
                </c:pt>
                <c:pt idx="1">
                  <c:v>5.66</c:v>
                </c:pt>
                <c:pt idx="2">
                  <c:v>6.51</c:v>
                </c:pt>
                <c:pt idx="3">
                  <c:v>6.61</c:v>
                </c:pt>
                <c:pt idx="4">
                  <c:v>5.89</c:v>
                </c:pt>
              </c:numCache>
            </c:numRef>
          </c:val>
          <c:extLst>
            <c:ext xmlns:c16="http://schemas.microsoft.com/office/drawing/2014/chart" uri="{C3380CC4-5D6E-409C-BE32-E72D297353CC}">
              <c16:uniqueId val="{00000000-BB09-4860-B972-4EAA7558B8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12.53</c:v>
                </c:pt>
                <c:pt idx="1">
                  <c:v>12.24</c:v>
                </c:pt>
                <c:pt idx="2">
                  <c:v>15.18</c:v>
                </c:pt>
                <c:pt idx="3">
                  <c:v>18.510000000000002</c:v>
                </c:pt>
                <c:pt idx="4">
                  <c:v>20.16</c:v>
                </c:pt>
              </c:numCache>
            </c:numRef>
          </c:val>
          <c:extLst>
            <c:ext xmlns:c16="http://schemas.microsoft.com/office/drawing/2014/chart" uri="{C3380CC4-5D6E-409C-BE32-E72D297353CC}">
              <c16:uniqueId val="{00000001-BB09-4860-B972-4EAA7558B8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2.44</c:v>
                </c:pt>
                <c:pt idx="1">
                  <c:v>-0.44</c:v>
                </c:pt>
                <c:pt idx="2">
                  <c:v>4.7</c:v>
                </c:pt>
                <c:pt idx="3">
                  <c:v>2.75</c:v>
                </c:pt>
                <c:pt idx="4">
                  <c:v>1.31</c:v>
                </c:pt>
              </c:numCache>
            </c:numRef>
          </c:val>
          <c:smooth val="0"/>
          <c:extLst>
            <c:ext xmlns:c16="http://schemas.microsoft.com/office/drawing/2014/chart" uri="{C3380CC4-5D6E-409C-BE32-E72D297353CC}">
              <c16:uniqueId val="{00000002-BB09-4860-B972-4EAA7558B8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c:v>
                </c:pt>
                <c:pt idx="2">
                  <c:v>#N/A</c:v>
                </c:pt>
                <c:pt idx="3">
                  <c:v>0.18</c:v>
                </c:pt>
                <c:pt idx="4">
                  <c:v>#N/A</c:v>
                </c:pt>
                <c:pt idx="5">
                  <c:v>0.2</c:v>
                </c:pt>
                <c:pt idx="6">
                  <c:v>#N/A</c:v>
                </c:pt>
                <c:pt idx="7">
                  <c:v>0.22</c:v>
                </c:pt>
                <c:pt idx="8">
                  <c:v>#N/A</c:v>
                </c:pt>
                <c:pt idx="9">
                  <c:v>0.21</c:v>
                </c:pt>
              </c:numCache>
            </c:numRef>
          </c:val>
          <c:extLst>
            <c:ext xmlns:c16="http://schemas.microsoft.com/office/drawing/2014/chart" uri="{C3380CC4-5D6E-409C-BE32-E72D297353CC}">
              <c16:uniqueId val="{00000000-B982-46B4-9502-97F6D76B0C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982-46B4-9502-97F6D76B0C42}"/>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0.18</c:v>
                </c:pt>
                <c:pt idx="2">
                  <c:v>#N/A</c:v>
                </c:pt>
                <c:pt idx="3">
                  <c:v>0.17</c:v>
                </c:pt>
                <c:pt idx="4">
                  <c:v>#N/A</c:v>
                </c:pt>
                <c:pt idx="5">
                  <c:v>0.17</c:v>
                </c:pt>
                <c:pt idx="6">
                  <c:v>#N/A</c:v>
                </c:pt>
                <c:pt idx="7">
                  <c:v>0.21</c:v>
                </c:pt>
                <c:pt idx="8">
                  <c:v>#N/A</c:v>
                </c:pt>
                <c:pt idx="9">
                  <c:v>0.21</c:v>
                </c:pt>
              </c:numCache>
            </c:numRef>
          </c:val>
          <c:extLst>
            <c:ext xmlns:c16="http://schemas.microsoft.com/office/drawing/2014/chart" uri="{C3380CC4-5D6E-409C-BE32-E72D297353CC}">
              <c16:uniqueId val="{00000002-B982-46B4-9502-97F6D76B0C42}"/>
            </c:ext>
          </c:extLst>
        </c:ser>
        <c:ser>
          <c:idx val="3"/>
          <c:order val="3"/>
          <c:tx>
            <c:strRef>
              <c:f>データシート!$A$30</c:f>
              <c:strCache>
                <c:ptCount val="1"/>
                <c:pt idx="0">
                  <c:v>霊園事業特別会計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0.49</c:v>
                </c:pt>
                <c:pt idx="2">
                  <c:v>#N/A</c:v>
                </c:pt>
                <c:pt idx="3">
                  <c:v>0.49</c:v>
                </c:pt>
                <c:pt idx="4">
                  <c:v>#N/A</c:v>
                </c:pt>
                <c:pt idx="5">
                  <c:v>0.42</c:v>
                </c:pt>
                <c:pt idx="6">
                  <c:v>#N/A</c:v>
                </c:pt>
                <c:pt idx="7">
                  <c:v>0.41</c:v>
                </c:pt>
                <c:pt idx="8">
                  <c:v>#N/A</c:v>
                </c:pt>
                <c:pt idx="9">
                  <c:v>0.37</c:v>
                </c:pt>
              </c:numCache>
            </c:numRef>
          </c:val>
          <c:extLst>
            <c:ext xmlns:c16="http://schemas.microsoft.com/office/drawing/2014/chart" uri="{C3380CC4-5D6E-409C-BE32-E72D297353CC}">
              <c16:uniqueId val="{00000003-B982-46B4-9502-97F6D76B0C4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c:v>
                </c:pt>
                <c:pt idx="2">
                  <c:v>#N/A</c:v>
                </c:pt>
                <c:pt idx="3">
                  <c:v>0.85</c:v>
                </c:pt>
                <c:pt idx="4">
                  <c:v>#N/A</c:v>
                </c:pt>
                <c:pt idx="5">
                  <c:v>0.79</c:v>
                </c:pt>
                <c:pt idx="6">
                  <c:v>#N/A</c:v>
                </c:pt>
                <c:pt idx="7">
                  <c:v>0.76</c:v>
                </c:pt>
                <c:pt idx="8">
                  <c:v>#N/A</c:v>
                </c:pt>
                <c:pt idx="9">
                  <c:v>0.8</c:v>
                </c:pt>
              </c:numCache>
            </c:numRef>
          </c:val>
          <c:extLst>
            <c:ext xmlns:c16="http://schemas.microsoft.com/office/drawing/2014/chart" uri="{C3380CC4-5D6E-409C-BE32-E72D297353CC}">
              <c16:uniqueId val="{00000004-B982-46B4-9502-97F6D76B0C42}"/>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2.54</c:v>
                </c:pt>
                <c:pt idx="2">
                  <c:v>#N/A</c:v>
                </c:pt>
                <c:pt idx="3">
                  <c:v>0</c:v>
                </c:pt>
                <c:pt idx="4">
                  <c:v>#N/A</c:v>
                </c:pt>
                <c:pt idx="5">
                  <c:v>1.92</c:v>
                </c:pt>
                <c:pt idx="6">
                  <c:v>#N/A</c:v>
                </c:pt>
                <c:pt idx="7">
                  <c:v>4.2300000000000004</c:v>
                </c:pt>
                <c:pt idx="8">
                  <c:v>#N/A</c:v>
                </c:pt>
                <c:pt idx="9">
                  <c:v>2.5499999999999998</c:v>
                </c:pt>
              </c:numCache>
            </c:numRef>
          </c:val>
          <c:extLst>
            <c:ext xmlns:c16="http://schemas.microsoft.com/office/drawing/2014/chart" uri="{C3380CC4-5D6E-409C-BE32-E72D297353CC}">
              <c16:uniqueId val="{00000005-B982-46B4-9502-97F6D76B0C4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5.75</c:v>
                </c:pt>
                <c:pt idx="2">
                  <c:v>#N/A</c:v>
                </c:pt>
                <c:pt idx="3">
                  <c:v>5.15</c:v>
                </c:pt>
                <c:pt idx="4">
                  <c:v>#N/A</c:v>
                </c:pt>
                <c:pt idx="5">
                  <c:v>6.06</c:v>
                </c:pt>
                <c:pt idx="6">
                  <c:v>#N/A</c:v>
                </c:pt>
                <c:pt idx="7">
                  <c:v>6.18</c:v>
                </c:pt>
                <c:pt idx="8">
                  <c:v>#N/A</c:v>
                </c:pt>
                <c:pt idx="9">
                  <c:v>5.5</c:v>
                </c:pt>
              </c:numCache>
            </c:numRef>
          </c:val>
          <c:extLst>
            <c:ext xmlns:c16="http://schemas.microsoft.com/office/drawing/2014/chart" uri="{C3380CC4-5D6E-409C-BE32-E72D297353CC}">
              <c16:uniqueId val="{00000006-B982-46B4-9502-97F6D76B0C4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12.72</c:v>
                </c:pt>
                <c:pt idx="2">
                  <c:v>#N/A</c:v>
                </c:pt>
                <c:pt idx="3">
                  <c:v>11.16</c:v>
                </c:pt>
                <c:pt idx="4">
                  <c:v>#N/A</c:v>
                </c:pt>
                <c:pt idx="5">
                  <c:v>10.38</c:v>
                </c:pt>
                <c:pt idx="6">
                  <c:v>#N/A</c:v>
                </c:pt>
                <c:pt idx="7">
                  <c:v>10.56</c:v>
                </c:pt>
                <c:pt idx="8">
                  <c:v>#N/A</c:v>
                </c:pt>
                <c:pt idx="9">
                  <c:v>8.93</c:v>
                </c:pt>
              </c:numCache>
            </c:numRef>
          </c:val>
          <c:extLst>
            <c:ext xmlns:c16="http://schemas.microsoft.com/office/drawing/2014/chart" uri="{C3380CC4-5D6E-409C-BE32-E72D297353CC}">
              <c16:uniqueId val="{00000007-B982-46B4-9502-97F6D76B0C4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12.28</c:v>
                </c:pt>
                <c:pt idx="2">
                  <c:v>#N/A</c:v>
                </c:pt>
                <c:pt idx="3">
                  <c:v>12</c:v>
                </c:pt>
                <c:pt idx="4">
                  <c:v>#N/A</c:v>
                </c:pt>
                <c:pt idx="5">
                  <c:v>11.45</c:v>
                </c:pt>
                <c:pt idx="6">
                  <c:v>#N/A</c:v>
                </c:pt>
                <c:pt idx="7">
                  <c:v>11.89</c:v>
                </c:pt>
                <c:pt idx="8">
                  <c:v>#N/A</c:v>
                </c:pt>
                <c:pt idx="9">
                  <c:v>11.41</c:v>
                </c:pt>
              </c:numCache>
            </c:numRef>
          </c:val>
          <c:extLst>
            <c:ext xmlns:c16="http://schemas.microsoft.com/office/drawing/2014/chart" uri="{C3380CC4-5D6E-409C-BE32-E72D297353CC}">
              <c16:uniqueId val="{00000008-B982-46B4-9502-97F6D76B0C42}"/>
            </c:ext>
          </c:extLst>
        </c:ser>
        <c:ser>
          <c:idx val="9"/>
          <c:order val="9"/>
          <c:tx>
            <c:strRef>
              <c:f>データシート!$A$36</c:f>
              <c:strCache>
                <c:ptCount val="1"/>
                <c:pt idx="0">
                  <c:v>地域開発事業特別会計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2.34</c:v>
                </c:pt>
                <c:pt idx="1">
                  <c:v>#N/A</c:v>
                </c:pt>
                <c:pt idx="2">
                  <c:v>2.19</c:v>
                </c:pt>
                <c:pt idx="3">
                  <c:v>#N/A</c:v>
                </c:pt>
                <c:pt idx="4">
                  <c:v>1.99</c:v>
                </c:pt>
                <c:pt idx="5">
                  <c:v>#N/A</c:v>
                </c:pt>
                <c:pt idx="6">
                  <c:v>1.88</c:v>
                </c:pt>
                <c:pt idx="7">
                  <c:v>#N/A</c:v>
                </c:pt>
                <c:pt idx="8">
                  <c:v>1.68</c:v>
                </c:pt>
                <c:pt idx="9">
                  <c:v>#N/A</c:v>
                </c:pt>
              </c:numCache>
            </c:numRef>
          </c:val>
          <c:extLst>
            <c:ext xmlns:c16="http://schemas.microsoft.com/office/drawing/2014/chart" uri="{C3380CC4-5D6E-409C-BE32-E72D297353CC}">
              <c16:uniqueId val="{00000009-B982-46B4-9502-97F6D76B0C4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2192</c:v>
                </c:pt>
                <c:pt idx="5">
                  <c:v>2082</c:v>
                </c:pt>
                <c:pt idx="8">
                  <c:v>2054</c:v>
                </c:pt>
                <c:pt idx="11">
                  <c:v>2043</c:v>
                </c:pt>
                <c:pt idx="14">
                  <c:v>2005</c:v>
                </c:pt>
              </c:numCache>
            </c:numRef>
          </c:val>
          <c:extLst>
            <c:ext xmlns:c16="http://schemas.microsoft.com/office/drawing/2014/chart" uri="{C3380CC4-5D6E-409C-BE32-E72D297353CC}">
              <c16:uniqueId val="{00000000-262B-4664-95CC-18F27FBA9D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62B-4664-95CC-18F27FBA9D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c:v>
                </c:pt>
                <c:pt idx="3">
                  <c:v>12</c:v>
                </c:pt>
                <c:pt idx="6">
                  <c:v>12</c:v>
                </c:pt>
                <c:pt idx="9">
                  <c:v>12</c:v>
                </c:pt>
                <c:pt idx="12">
                  <c:v>12</c:v>
                </c:pt>
              </c:numCache>
            </c:numRef>
          </c:val>
          <c:extLst>
            <c:ext xmlns:c16="http://schemas.microsoft.com/office/drawing/2014/chart" uri="{C3380CC4-5D6E-409C-BE32-E72D297353CC}">
              <c16:uniqueId val="{00000002-262B-4664-95CC-18F27FBA9D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208</c:v>
                </c:pt>
                <c:pt idx="3">
                  <c:v>254</c:v>
                </c:pt>
                <c:pt idx="6">
                  <c:v>254</c:v>
                </c:pt>
                <c:pt idx="9">
                  <c:v>246</c:v>
                </c:pt>
                <c:pt idx="12">
                  <c:v>239</c:v>
                </c:pt>
              </c:numCache>
            </c:numRef>
          </c:val>
          <c:extLst>
            <c:ext xmlns:c16="http://schemas.microsoft.com/office/drawing/2014/chart" uri="{C3380CC4-5D6E-409C-BE32-E72D297353CC}">
              <c16:uniqueId val="{00000003-262B-4664-95CC-18F27FBA9D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555</c:v>
                </c:pt>
                <c:pt idx="3">
                  <c:v>611</c:v>
                </c:pt>
                <c:pt idx="6">
                  <c:v>573</c:v>
                </c:pt>
                <c:pt idx="9">
                  <c:v>653</c:v>
                </c:pt>
                <c:pt idx="12">
                  <c:v>700</c:v>
                </c:pt>
              </c:numCache>
            </c:numRef>
          </c:val>
          <c:extLst>
            <c:ext xmlns:c16="http://schemas.microsoft.com/office/drawing/2014/chart" uri="{C3380CC4-5D6E-409C-BE32-E72D297353CC}">
              <c16:uniqueId val="{00000004-262B-4664-95CC-18F27FBA9D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2B-4664-95CC-18F27FBA9D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2B-4664-95CC-18F27FBA9D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2299</c:v>
                </c:pt>
                <c:pt idx="3">
                  <c:v>2102</c:v>
                </c:pt>
                <c:pt idx="6">
                  <c:v>1921</c:v>
                </c:pt>
                <c:pt idx="9">
                  <c:v>1863</c:v>
                </c:pt>
                <c:pt idx="12">
                  <c:v>1849</c:v>
                </c:pt>
              </c:numCache>
            </c:numRef>
          </c:val>
          <c:extLst>
            <c:ext xmlns:c16="http://schemas.microsoft.com/office/drawing/2014/chart" uri="{C3380CC4-5D6E-409C-BE32-E72D297353CC}">
              <c16:uniqueId val="{00000007-262B-4664-95CC-18F27FBA9DC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882</c:v>
                </c:pt>
                <c:pt idx="2">
                  <c:v>#N/A</c:v>
                </c:pt>
                <c:pt idx="3">
                  <c:v>#N/A</c:v>
                </c:pt>
                <c:pt idx="4">
                  <c:v>897</c:v>
                </c:pt>
                <c:pt idx="5">
                  <c:v>#N/A</c:v>
                </c:pt>
                <c:pt idx="6">
                  <c:v>#N/A</c:v>
                </c:pt>
                <c:pt idx="7">
                  <c:v>706</c:v>
                </c:pt>
                <c:pt idx="8">
                  <c:v>#N/A</c:v>
                </c:pt>
                <c:pt idx="9">
                  <c:v>#N/A</c:v>
                </c:pt>
                <c:pt idx="10">
                  <c:v>731</c:v>
                </c:pt>
                <c:pt idx="11">
                  <c:v>#N/A</c:v>
                </c:pt>
                <c:pt idx="12">
                  <c:v>#N/A</c:v>
                </c:pt>
                <c:pt idx="13">
                  <c:v>795</c:v>
                </c:pt>
                <c:pt idx="14">
                  <c:v>#N/A</c:v>
                </c:pt>
              </c:numCache>
            </c:numRef>
          </c:val>
          <c:smooth val="0"/>
          <c:extLst>
            <c:ext xmlns:c16="http://schemas.microsoft.com/office/drawing/2014/chart" uri="{C3380CC4-5D6E-409C-BE32-E72D297353CC}">
              <c16:uniqueId val="{00000008-262B-4664-95CC-18F27FBA9DC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21394</c:v>
                </c:pt>
                <c:pt idx="5">
                  <c:v>21315</c:v>
                </c:pt>
                <c:pt idx="8">
                  <c:v>21139</c:v>
                </c:pt>
                <c:pt idx="11">
                  <c:v>20251</c:v>
                </c:pt>
                <c:pt idx="14">
                  <c:v>19397</c:v>
                </c:pt>
              </c:numCache>
            </c:numRef>
          </c:val>
          <c:extLst>
            <c:ext xmlns:c16="http://schemas.microsoft.com/office/drawing/2014/chart" uri="{C3380CC4-5D6E-409C-BE32-E72D297353CC}">
              <c16:uniqueId val="{00000000-DDDA-4269-9081-A1F2E4F10A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1466</c:v>
                </c:pt>
                <c:pt idx="5">
                  <c:v>1396</c:v>
                </c:pt>
                <c:pt idx="8">
                  <c:v>1458</c:v>
                </c:pt>
                <c:pt idx="11">
                  <c:v>1568</c:v>
                </c:pt>
                <c:pt idx="14">
                  <c:v>1729</c:v>
                </c:pt>
              </c:numCache>
            </c:numRef>
          </c:val>
          <c:extLst>
            <c:ext xmlns:c16="http://schemas.microsoft.com/office/drawing/2014/chart" uri="{C3380CC4-5D6E-409C-BE32-E72D297353CC}">
              <c16:uniqueId val="{00000001-DDDA-4269-9081-A1F2E4F10A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3896</c:v>
                </c:pt>
                <c:pt idx="5">
                  <c:v>3962</c:v>
                </c:pt>
                <c:pt idx="8">
                  <c:v>5021</c:v>
                </c:pt>
                <c:pt idx="11">
                  <c:v>6009</c:v>
                </c:pt>
                <c:pt idx="14">
                  <c:v>6535</c:v>
                </c:pt>
              </c:numCache>
            </c:numRef>
          </c:val>
          <c:extLst>
            <c:ext xmlns:c16="http://schemas.microsoft.com/office/drawing/2014/chart" uri="{C3380CC4-5D6E-409C-BE32-E72D297353CC}">
              <c16:uniqueId val="{00000002-DDDA-4269-9081-A1F2E4F10A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DA-4269-9081-A1F2E4F10A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DA-4269-9081-A1F2E4F10A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DA-4269-9081-A1F2E4F10A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2929</c:v>
                </c:pt>
                <c:pt idx="3">
                  <c:v>2940</c:v>
                </c:pt>
                <c:pt idx="6">
                  <c:v>3030</c:v>
                </c:pt>
                <c:pt idx="9">
                  <c:v>2966</c:v>
                </c:pt>
                <c:pt idx="12">
                  <c:v>2996</c:v>
                </c:pt>
              </c:numCache>
            </c:numRef>
          </c:val>
          <c:extLst>
            <c:ext xmlns:c16="http://schemas.microsoft.com/office/drawing/2014/chart" uri="{C3380CC4-5D6E-409C-BE32-E72D297353CC}">
              <c16:uniqueId val="{00000006-DDDA-4269-9081-A1F2E4F10A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2050</c:v>
                </c:pt>
                <c:pt idx="3">
                  <c:v>1807</c:v>
                </c:pt>
                <c:pt idx="6">
                  <c:v>1578</c:v>
                </c:pt>
                <c:pt idx="9">
                  <c:v>1343</c:v>
                </c:pt>
                <c:pt idx="12">
                  <c:v>1159</c:v>
                </c:pt>
              </c:numCache>
            </c:numRef>
          </c:val>
          <c:extLst>
            <c:ext xmlns:c16="http://schemas.microsoft.com/office/drawing/2014/chart" uri="{C3380CC4-5D6E-409C-BE32-E72D297353CC}">
              <c16:uniqueId val="{00000007-DDDA-4269-9081-A1F2E4F10A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6704</c:v>
                </c:pt>
                <c:pt idx="3">
                  <c:v>6298</c:v>
                </c:pt>
                <c:pt idx="6">
                  <c:v>6039</c:v>
                </c:pt>
                <c:pt idx="9">
                  <c:v>5789</c:v>
                </c:pt>
                <c:pt idx="12">
                  <c:v>5370</c:v>
                </c:pt>
              </c:numCache>
            </c:numRef>
          </c:val>
          <c:extLst>
            <c:ext xmlns:c16="http://schemas.microsoft.com/office/drawing/2014/chart" uri="{C3380CC4-5D6E-409C-BE32-E72D297353CC}">
              <c16:uniqueId val="{00000008-DDDA-4269-9081-A1F2E4F10A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92</c:v>
                </c:pt>
                <c:pt idx="3">
                  <c:v>81</c:v>
                </c:pt>
                <c:pt idx="6">
                  <c:v>69</c:v>
                </c:pt>
                <c:pt idx="9">
                  <c:v>58</c:v>
                </c:pt>
                <c:pt idx="12">
                  <c:v>46</c:v>
                </c:pt>
              </c:numCache>
            </c:numRef>
          </c:val>
          <c:extLst>
            <c:ext xmlns:c16="http://schemas.microsoft.com/office/drawing/2014/chart" uri="{C3380CC4-5D6E-409C-BE32-E72D297353CC}">
              <c16:uniqueId val="{00000009-DDDA-4269-9081-A1F2E4F10A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22597</c:v>
                </c:pt>
                <c:pt idx="3">
                  <c:v>22561</c:v>
                </c:pt>
                <c:pt idx="6">
                  <c:v>22871</c:v>
                </c:pt>
                <c:pt idx="9">
                  <c:v>22382</c:v>
                </c:pt>
                <c:pt idx="12">
                  <c:v>21750</c:v>
                </c:pt>
              </c:numCache>
            </c:numRef>
          </c:val>
          <c:extLst>
            <c:ext xmlns:c16="http://schemas.microsoft.com/office/drawing/2014/chart" uri="{C3380CC4-5D6E-409C-BE32-E72D297353CC}">
              <c16:uniqueId val="{0000000A-DDDA-4269-9081-A1F2E4F10A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7617</c:v>
                </c:pt>
                <c:pt idx="2">
                  <c:v>#N/A</c:v>
                </c:pt>
                <c:pt idx="3">
                  <c:v>#N/A</c:v>
                </c:pt>
                <c:pt idx="4">
                  <c:v>7013</c:v>
                </c:pt>
                <c:pt idx="5">
                  <c:v>#N/A</c:v>
                </c:pt>
                <c:pt idx="6">
                  <c:v>#N/A</c:v>
                </c:pt>
                <c:pt idx="7">
                  <c:v>5968</c:v>
                </c:pt>
                <c:pt idx="8">
                  <c:v>#N/A</c:v>
                </c:pt>
                <c:pt idx="9">
                  <c:v>#N/A</c:v>
                </c:pt>
                <c:pt idx="10">
                  <c:v>4710</c:v>
                </c:pt>
                <c:pt idx="11">
                  <c:v>#N/A</c:v>
                </c:pt>
                <c:pt idx="12">
                  <c:v>#N/A</c:v>
                </c:pt>
                <c:pt idx="13">
                  <c:v>3660</c:v>
                </c:pt>
                <c:pt idx="14">
                  <c:v>#N/A</c:v>
                </c:pt>
              </c:numCache>
            </c:numRef>
          </c:val>
          <c:smooth val="0"/>
          <c:extLst>
            <c:ext xmlns:c16="http://schemas.microsoft.com/office/drawing/2014/chart" uri="{C3380CC4-5D6E-409C-BE32-E72D297353CC}">
              <c16:uniqueId val="{0000000B-DDDA-4269-9081-A1F2E4F10A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1925</c:v>
                </c:pt>
                <c:pt idx="1">
                  <c:v>2276</c:v>
                </c:pt>
                <c:pt idx="2">
                  <c:v>2516</c:v>
                </c:pt>
              </c:numCache>
            </c:numRef>
          </c:val>
          <c:extLst>
            <c:ext xmlns:c16="http://schemas.microsoft.com/office/drawing/2014/chart" uri="{C3380CC4-5D6E-409C-BE32-E72D297353CC}">
              <c16:uniqueId val="{00000000-466D-413D-B8D2-4A99B8FC8B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580</c:v>
                </c:pt>
                <c:pt idx="1">
                  <c:v>930</c:v>
                </c:pt>
                <c:pt idx="2">
                  <c:v>1081</c:v>
                </c:pt>
              </c:numCache>
            </c:numRef>
          </c:val>
          <c:extLst>
            <c:ext xmlns:c16="http://schemas.microsoft.com/office/drawing/2014/chart" uri="{C3380CC4-5D6E-409C-BE32-E72D297353CC}">
              <c16:uniqueId val="{00000001-466D-413D-B8D2-4A99B8FC8B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2332</c:v>
                </c:pt>
                <c:pt idx="1">
                  <c:v>2607</c:v>
                </c:pt>
                <c:pt idx="2">
                  <c:v>2739</c:v>
                </c:pt>
              </c:numCache>
            </c:numRef>
          </c:val>
          <c:extLst>
            <c:ext xmlns:c16="http://schemas.microsoft.com/office/drawing/2014/chart" uri="{C3380CC4-5D6E-409C-BE32-E72D297353CC}">
              <c16:uniqueId val="{00000002-466D-413D-B8D2-4A99B8FC8B9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長野県岡谷市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47,038
46,140
85.10
22,203,555
21,420,317
735,552
12,481,005
21,749,916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令和５年度は、前年度から０．０１ポイント減となり、類似団体の平均値を０</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０６ポイント上回った。単年度指数においては、令和４年度の指数０．５９６に対し、令和５年度は０．６１０と、０．０１４ポイントの増となっている。この増加の主な要因としては、令和４年度同様、再算定等により、基準財政需要額が増となった一方で、基準財政収入額において、分離譲渡所得などの特殊要因により市税収入が増となっ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今後も引き続き、市税等の歳入確保及び歳出削減に努め、財政基盤の強化を図る。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648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106892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246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66675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8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26458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62035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令和５年度は、歳入において、地方交付税、臨時財政対策債が減となる中、分離譲渡所得などの特殊要因により市税が増となり、経常一般財源は１８百万円の増となった。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一方で、歳出においては、退職手当の減により人件費は減となったものの、価格高騰の影響を受け物件費や一部事務組合等に対する補助費等が増となり、経常一般財源は２４４百万円の増となった。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こうしたことから、経常収支比率は８８．０％、前年度比１．８ポイントの増となった。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類似団体の平均値を４．０ポイント下回った状態ではあるが、数値の上昇は財政の硬直化につながることから、今後も引き続き、市税等の歳入確保及び経常経費の削減に努める。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30904</xdr:rowOff>
    </xdr:from>
    <xdr:to>
      <xdr:col>23</xdr:col>
      <xdr:colOff>133350</xdr:colOff>
      <xdr:row>62</xdr:row>
      <xdr:rowOff>4233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89354"/>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164677</xdr:rowOff>
    </xdr:from>
    <xdr:to>
      <xdr:col>19</xdr:col>
      <xdr:colOff>133350</xdr:colOff>
      <xdr:row>61</xdr:row>
      <xdr:rowOff>30904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80227"/>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164677</xdr:rowOff>
    </xdr:from>
    <xdr:to>
      <xdr:col>15</xdr:col>
      <xdr:colOff>82550</xdr:colOff>
      <xdr:row>63</xdr:row>
      <xdr:rowOff>74083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80227"/>
          <a:ext cx="889000" cy="59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132927</xdr:rowOff>
    </xdr:from>
    <xdr:to>
      <xdr:col>11</xdr:col>
      <xdr:colOff>31750</xdr:colOff>
      <xdr:row>63</xdr:row>
      <xdr:rowOff>74083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6282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141410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151554</xdr:rowOff>
    </xdr:from>
    <xdr:to>
      <xdr:col>19</xdr:col>
      <xdr:colOff>184150</xdr:colOff>
      <xdr:row>61</xdr:row>
      <xdr:rowOff>81704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91881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0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113877</xdr:rowOff>
    </xdr:from>
    <xdr:to>
      <xdr:col>15</xdr:col>
      <xdr:colOff>133350</xdr:colOff>
      <xdr:row>60</xdr:row>
      <xdr:rowOff>44027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54204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23283</xdr:rowOff>
    </xdr:from>
    <xdr:to>
      <xdr:col>11</xdr:col>
      <xdr:colOff>82550</xdr:colOff>
      <xdr:row>63</xdr:row>
      <xdr:rowOff>124883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135060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は、人件費において、人事院勧告や会計年度任用職員の処遇改善により増となったほか、物件費においても原油・物価高騰等の影響による光熱費や委託料の増などにより、前年度比１，２３１円の増となったが、全体では類似団体の平均値を下回った。</a:t>
          </a:r>
        </a:p>
        <a:p>
          <a:r>
            <a:rPr kumimoji="1" lang="ja-JP" altLang="en-US" sz="1200">
              <a:latin typeface="ＭＳ Ｐゴシック" panose="020B0600070205080204" pitchFamily="50" charset="-128"/>
              <a:ea typeface="ＭＳ Ｐゴシック" panose="020B0600070205080204" pitchFamily="50" charset="-128"/>
            </a:rPr>
            <a:t>　引き続き、人口規模を勘案した定員適正化計画や行財政改革を着実に実行し、経常経費の抑制に努めるなど、健全な財政運営を推進する。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44473</xdr:rowOff>
    </xdr:from>
    <xdr:to>
      <xdr:col>23</xdr:col>
      <xdr:colOff>133350</xdr:colOff>
      <xdr:row>83</xdr:row>
      <xdr:rowOff>51899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74823"/>
          <a:ext cx="838200" cy="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29302</xdr:rowOff>
    </xdr:from>
    <xdr:to>
      <xdr:col>19</xdr:col>
      <xdr:colOff>133350</xdr:colOff>
      <xdr:row>83</xdr:row>
      <xdr:rowOff>44473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59652"/>
          <a:ext cx="889000" cy="1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167283</xdr:rowOff>
    </xdr:from>
    <xdr:to>
      <xdr:col>15</xdr:col>
      <xdr:colOff>82550</xdr:colOff>
      <xdr:row>83</xdr:row>
      <xdr:rowOff>29302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26183"/>
          <a:ext cx="889000" cy="3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92052</xdr:rowOff>
    </xdr:from>
    <xdr:to>
      <xdr:col>11</xdr:col>
      <xdr:colOff>31750</xdr:colOff>
      <xdr:row>82</xdr:row>
      <xdr:rowOff>167283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50952"/>
          <a:ext cx="889000" cy="7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63698</xdr:rowOff>
    </xdr:from>
    <xdr:to>
      <xdr:col>7</xdr:col>
      <xdr:colOff>31750</xdr:colOff>
      <xdr:row>82</xdr:row>
      <xdr:rowOff>165298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2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150075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0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1099</xdr:rowOff>
    </xdr:from>
    <xdr:to>
      <xdr:col>23</xdr:col>
      <xdr:colOff>184150</xdr:colOff>
      <xdr:row>83</xdr:row>
      <xdr:rowOff>102699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3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17626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7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165123</xdr:rowOff>
    </xdr:from>
    <xdr:to>
      <xdr:col>19</xdr:col>
      <xdr:colOff>184150</xdr:colOff>
      <xdr:row>83</xdr:row>
      <xdr:rowOff>95273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105450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9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149952</xdr:rowOff>
    </xdr:from>
    <xdr:to>
      <xdr:col>15</xdr:col>
      <xdr:colOff>133350</xdr:colOff>
      <xdr:row>83</xdr:row>
      <xdr:rowOff>80102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90279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7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116483</xdr:rowOff>
    </xdr:from>
    <xdr:to>
      <xdr:col>11</xdr:col>
      <xdr:colOff>82550</xdr:colOff>
      <xdr:row>83</xdr:row>
      <xdr:rowOff>46633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7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56810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4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41252</xdr:rowOff>
    </xdr:from>
    <xdr:to>
      <xdr:col>7</xdr:col>
      <xdr:colOff>31750</xdr:colOff>
      <xdr:row>82</xdr:row>
      <xdr:rowOff>142852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0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153029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6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類似団体の平均値と比較し１．３ポイント下回っているが、今後も引き続き、人事院勧告による国の給与改定等を踏まえ、給与の適正化に努める。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103188</xdr:rowOff>
    </xdr:from>
    <xdr:to>
      <xdr:col>81</xdr:col>
      <xdr:colOff>44450</xdr:colOff>
      <xdr:row>84</xdr:row>
      <xdr:rowOff>22225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333538"/>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22225</xdr:rowOff>
    </xdr:from>
    <xdr:to>
      <xdr:col>77</xdr:col>
      <xdr:colOff>44450</xdr:colOff>
      <xdr:row>84</xdr:row>
      <xdr:rowOff>52388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42402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37306</xdr:rowOff>
    </xdr:from>
    <xdr:to>
      <xdr:col>72</xdr:col>
      <xdr:colOff>203200</xdr:colOff>
      <xdr:row>84</xdr:row>
      <xdr:rowOff>52388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439106"/>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163371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37306</xdr:rowOff>
    </xdr:from>
    <xdr:to>
      <xdr:col>68</xdr:col>
      <xdr:colOff>152400</xdr:colOff>
      <xdr:row>84</xdr:row>
      <xdr:rowOff>97631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43910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127652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157815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52388</xdr:rowOff>
    </xdr:from>
    <xdr:to>
      <xdr:col>81</xdr:col>
      <xdr:colOff>95250</xdr:colOff>
      <xdr:row>83</xdr:row>
      <xdr:rowOff>153988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68915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2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142875</xdr:rowOff>
    </xdr:from>
    <xdr:to>
      <xdr:col>77</xdr:col>
      <xdr:colOff>95250</xdr:colOff>
      <xdr:row>84</xdr:row>
      <xdr:rowOff>73025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83202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4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1588</xdr:rowOff>
    </xdr:from>
    <xdr:to>
      <xdr:col>73</xdr:col>
      <xdr:colOff>44450</xdr:colOff>
      <xdr:row>84</xdr:row>
      <xdr:rowOff>103188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113365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7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157956</xdr:rowOff>
    </xdr:from>
    <xdr:to>
      <xdr:col>68</xdr:col>
      <xdr:colOff>203200</xdr:colOff>
      <xdr:row>84</xdr:row>
      <xdr:rowOff>88106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8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98283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5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46831</xdr:rowOff>
    </xdr:from>
    <xdr:to>
      <xdr:col>64</xdr:col>
      <xdr:colOff>152400</xdr:colOff>
      <xdr:row>84</xdr:row>
      <xdr:rowOff>148431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4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158608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1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は第６次定員適正化計画（平成２８年度～３０年度）の推進により、事務事業の見直しや組織のスリム化のほか、保育園の民営化の導入等により、職員数は３年間で１９人削減したこともあり、類似団体の平均値を下回っている。</a:t>
          </a:r>
        </a:p>
        <a:p>
          <a:r>
            <a:rPr kumimoji="1" lang="ja-JP" altLang="en-US" sz="1200">
              <a:latin typeface="ＭＳ Ｐゴシック" panose="020B0600070205080204" pitchFamily="50" charset="-128"/>
              <a:ea typeface="ＭＳ Ｐゴシック" panose="020B0600070205080204" pitchFamily="50" charset="-128"/>
            </a:rPr>
            <a:t>　今後は、第７次定員適正化計画（令和元年度～５年度）の推進により、簡素で効率的な行財政運営を推進するとともに、引き続き職員数の適正化に努める。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65375</xdr:rowOff>
    </xdr:from>
    <xdr:to>
      <xdr:col>81</xdr:col>
      <xdr:colOff>44450</xdr:colOff>
      <xdr:row>61</xdr:row>
      <xdr:rowOff>79163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523825"/>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71120</xdr:rowOff>
    </xdr:from>
    <xdr:to>
      <xdr:col>77</xdr:col>
      <xdr:colOff>44450</xdr:colOff>
      <xdr:row>61</xdr:row>
      <xdr:rowOff>79163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295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57331</xdr:rowOff>
    </xdr:from>
    <xdr:to>
      <xdr:col>72</xdr:col>
      <xdr:colOff>203200</xdr:colOff>
      <xdr:row>61</xdr:row>
      <xdr:rowOff>71120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1578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52736</xdr:rowOff>
    </xdr:from>
    <xdr:to>
      <xdr:col>68</xdr:col>
      <xdr:colOff>152400</xdr:colOff>
      <xdr:row>61</xdr:row>
      <xdr:rowOff>57331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11186"/>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102144</xdr:rowOff>
    </xdr:from>
    <xdr:to>
      <xdr:col>64</xdr:col>
      <xdr:colOff>152400</xdr:colOff>
      <xdr:row>61</xdr:row>
      <xdr:rowOff>32294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42471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14575</xdr:rowOff>
    </xdr:from>
    <xdr:to>
      <xdr:col>81</xdr:col>
      <xdr:colOff>95250</xdr:colOff>
      <xdr:row>61</xdr:row>
      <xdr:rowOff>116175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31102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28363</xdr:rowOff>
    </xdr:from>
    <xdr:to>
      <xdr:col>77</xdr:col>
      <xdr:colOff>95250</xdr:colOff>
      <xdr:row>61</xdr:row>
      <xdr:rowOff>129963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20320</xdr:rowOff>
    </xdr:from>
    <xdr:to>
      <xdr:col>73</xdr:col>
      <xdr:colOff>44450</xdr:colOff>
      <xdr:row>61</xdr:row>
      <xdr:rowOff>121920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132097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6531</xdr:rowOff>
    </xdr:from>
    <xdr:to>
      <xdr:col>68</xdr:col>
      <xdr:colOff>203200</xdr:colOff>
      <xdr:row>61</xdr:row>
      <xdr:rowOff>108131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118308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1936</xdr:rowOff>
    </xdr:from>
    <xdr:to>
      <xdr:col>64</xdr:col>
      <xdr:colOff>152400</xdr:colOff>
      <xdr:row>61</xdr:row>
      <xdr:rowOff>103536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6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88313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4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元利償還金の減などにより、前年度と比較し０．４ポイント減の６．９％となった。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類似団体の平均値を下回ってはいるが、今後も引き続き、事業の緊急性や優先度のほか、後年度の財政負担の影響等を十分検討したうえで、市債の適正な発行と管理を行い、健全財政の維持に努める。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104019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916057"/>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104019</xdr:rowOff>
    </xdr:from>
    <xdr:to>
      <xdr:col>77</xdr:col>
      <xdr:colOff>44450</xdr:colOff>
      <xdr:row>41</xdr:row>
      <xdr:rowOff>13002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96201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13002</xdr:rowOff>
    </xdr:from>
    <xdr:to>
      <xdr:col>72</xdr:col>
      <xdr:colOff>203200</xdr:colOff>
      <xdr:row>41</xdr:row>
      <xdr:rowOff>150888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04245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150888</xdr:rowOff>
    </xdr:from>
    <xdr:to>
      <xdr:col>68</xdr:col>
      <xdr:colOff>152400</xdr:colOff>
      <xdr:row>42</xdr:row>
      <xdr:rowOff>36891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1803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23784</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53219</xdr:rowOff>
    </xdr:from>
    <xdr:to>
      <xdr:col>77</xdr:col>
      <xdr:colOff>95250</xdr:colOff>
      <xdr:row>40</xdr:row>
      <xdr:rowOff>154819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133652</xdr:rowOff>
    </xdr:from>
    <xdr:to>
      <xdr:col>73</xdr:col>
      <xdr:colOff>44450</xdr:colOff>
      <xdr:row>41</xdr:row>
      <xdr:rowOff>63802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100088</xdr:rowOff>
    </xdr:from>
    <xdr:to>
      <xdr:col>68</xdr:col>
      <xdr:colOff>203200</xdr:colOff>
      <xdr:row>42</xdr:row>
      <xdr:rowOff>30238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72468</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５年度は、地方債残高が減（△６３２百万円）、公営企業会計の起債残高の減等に伴う公営企業債繰入見込額の減（△４１９百万円）及び充当可能基金残高の増（５２７百万円）などにより、前年度と比較して１０．７ポイント減の３４．０％となった。</a:t>
          </a:r>
        </a:p>
        <a:p>
          <a:r>
            <a:rPr kumimoji="1" lang="ja-JP" altLang="en-US" sz="1200">
              <a:latin typeface="ＭＳ Ｐゴシック" panose="020B0600070205080204" pitchFamily="50" charset="-128"/>
              <a:ea typeface="ＭＳ Ｐゴシック" panose="020B0600070205080204" pitchFamily="50" charset="-128"/>
            </a:rPr>
            <a:t>　類似団体と比較すると高い数値であることから、一般会計の地方債については、今後も引き続き、キャップ制の徹底により残高の抑制に努め、将来にわたって健全で持続可能な財政運営を維持する。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43434</xdr:rowOff>
    </xdr:from>
    <xdr:to>
      <xdr:col>81</xdr:col>
      <xdr:colOff>44450</xdr:colOff>
      <xdr:row>15</xdr:row>
      <xdr:rowOff>95072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615184"/>
          <a:ext cx="838200" cy="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95072</xdr:rowOff>
    </xdr:from>
    <xdr:to>
      <xdr:col>77</xdr:col>
      <xdr:colOff>44450</xdr:colOff>
      <xdr:row>15</xdr:row>
      <xdr:rowOff>142850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666822"/>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142850</xdr:rowOff>
    </xdr:from>
    <xdr:to>
      <xdr:col>72</xdr:col>
      <xdr:colOff>203200</xdr:colOff>
      <xdr:row>16</xdr:row>
      <xdr:rowOff>37516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714600"/>
          <a:ext cx="889000" cy="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37516</xdr:rowOff>
    </xdr:from>
    <xdr:to>
      <xdr:col>68</xdr:col>
      <xdr:colOff>152400</xdr:colOff>
      <xdr:row>16</xdr:row>
      <xdr:rowOff>79019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780716"/>
          <a:ext cx="8890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8560</xdr:rowOff>
    </xdr:from>
    <xdr:to>
      <xdr:col>68</xdr:col>
      <xdr:colOff>203200</xdr:colOff>
      <xdr:row>15</xdr:row>
      <xdr:rowOff>110160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123063</xdr:rowOff>
    </xdr:from>
    <xdr:to>
      <xdr:col>64</xdr:col>
      <xdr:colOff>152400</xdr:colOff>
      <xdr:row>15</xdr:row>
      <xdr:rowOff>53213</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63390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164084</xdr:rowOff>
    </xdr:from>
    <xdr:to>
      <xdr:col>81</xdr:col>
      <xdr:colOff>95250</xdr:colOff>
      <xdr:row>15</xdr:row>
      <xdr:rowOff>94234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5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136161</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53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44272</xdr:rowOff>
    </xdr:from>
    <xdr:to>
      <xdr:col>77</xdr:col>
      <xdr:colOff>95250</xdr:colOff>
      <xdr:row>15</xdr:row>
      <xdr:rowOff>145872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6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130649</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702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92050</xdr:rowOff>
    </xdr:from>
    <xdr:to>
      <xdr:col>73</xdr:col>
      <xdr:colOff>44450</xdr:colOff>
      <xdr:row>16</xdr:row>
      <xdr:rowOff>22200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6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6977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158166</xdr:rowOff>
    </xdr:from>
    <xdr:to>
      <xdr:col>68</xdr:col>
      <xdr:colOff>203200</xdr:colOff>
      <xdr:row>16</xdr:row>
      <xdr:rowOff>88316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7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73093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8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28219</xdr:rowOff>
    </xdr:from>
    <xdr:to>
      <xdr:col>64</xdr:col>
      <xdr:colOff>152400</xdr:colOff>
      <xdr:row>16</xdr:row>
      <xdr:rowOff>129819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77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114596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85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長野県岡谷市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47,038
46,140
85.10
22,203,555
21,420,317
735,552
12,481,005
21,749,916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人件費比率は前年度比０</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５ポイント減の２１．６％となった。定員適正化計画の取り組みや行財政改革の推進等により、類似団体の平均値よりも低い比率となっている。</a:t>
          </a:r>
        </a:p>
        <a:p>
          <a:r>
            <a:rPr kumimoji="1" lang="ja-JP" altLang="en-US" sz="1200">
              <a:latin typeface="ＭＳ Ｐゴシック" panose="020B0600070205080204" pitchFamily="50" charset="-128"/>
              <a:ea typeface="ＭＳ Ｐゴシック" panose="020B0600070205080204" pitchFamily="50" charset="-128"/>
            </a:rPr>
            <a:t>　今後も引き続き、適正な職員数の管理により、人件費の削減に努める。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159657</xdr:rowOff>
    </xdr:from>
    <xdr:to>
      <xdr:col>24</xdr:col>
      <xdr:colOff>25400</xdr:colOff>
      <xdr:row>35</xdr:row>
      <xdr:rowOff>42636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889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61686</xdr:rowOff>
    </xdr:from>
    <xdr:to>
      <xdr:col>19</xdr:col>
      <xdr:colOff>187325</xdr:colOff>
      <xdr:row>35</xdr:row>
      <xdr:rowOff>42636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8909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61686</xdr:rowOff>
    </xdr:from>
    <xdr:to>
      <xdr:col>15</xdr:col>
      <xdr:colOff>98425</xdr:colOff>
      <xdr:row>35</xdr:row>
      <xdr:rowOff>53522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8909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116114</xdr:rowOff>
    </xdr:from>
    <xdr:to>
      <xdr:col>11</xdr:col>
      <xdr:colOff>9525</xdr:colOff>
      <xdr:row>35</xdr:row>
      <xdr:rowOff>53522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454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168020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143527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108857</xdr:rowOff>
    </xdr:from>
    <xdr:to>
      <xdr:col>24</xdr:col>
      <xdr:colOff>76200</xdr:colOff>
      <xdr:row>35</xdr:row>
      <xdr:rowOff>39007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125384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163286</xdr:rowOff>
    </xdr:from>
    <xdr:to>
      <xdr:col>20</xdr:col>
      <xdr:colOff>38100</xdr:colOff>
      <xdr:row>35</xdr:row>
      <xdr:rowOff>93436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103613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10886</xdr:rowOff>
    </xdr:from>
    <xdr:to>
      <xdr:col>15</xdr:col>
      <xdr:colOff>149225</xdr:colOff>
      <xdr:row>34</xdr:row>
      <xdr:rowOff>112486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122663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2722</xdr:rowOff>
    </xdr:from>
    <xdr:to>
      <xdr:col>11</xdr:col>
      <xdr:colOff>60325</xdr:colOff>
      <xdr:row>35</xdr:row>
      <xdr:rowOff>104322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114499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65314</xdr:rowOff>
    </xdr:from>
    <xdr:to>
      <xdr:col>6</xdr:col>
      <xdr:colOff>171450</xdr:colOff>
      <xdr:row>34</xdr:row>
      <xdr:rowOff>166914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5641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原油・物価高騰等の影響による光熱費や、各種の委託料が増となり、前年度に比べ０．３ポイント増の１４．８％となったが、類似団体の平均値よりも下回っている。</a:t>
          </a:r>
        </a:p>
        <a:p>
          <a:r>
            <a:rPr kumimoji="1" lang="ja-JP" altLang="en-US" sz="1200">
              <a:latin typeface="ＭＳ Ｐゴシック" panose="020B0600070205080204" pitchFamily="50" charset="-128"/>
              <a:ea typeface="ＭＳ Ｐゴシック" panose="020B0600070205080204" pitchFamily="50" charset="-128"/>
            </a:rPr>
            <a:t>　引き続き、経費削減に努め、健全な財政運営を推進する。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17</xdr:row>
      <xdr:rowOff>62230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854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142240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16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16</xdr:row>
      <xdr:rowOff>111760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16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16</xdr:row>
      <xdr:rowOff>111760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39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xdr:rowOff>
    </xdr:from>
    <xdr:to>
      <xdr:col>82</xdr:col>
      <xdr:colOff>158750</xdr:colOff>
      <xdr:row>17</xdr:row>
      <xdr:rowOff>113030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154957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乳幼児等医療費</a:t>
          </a:r>
          <a:r>
            <a:rPr kumimoji="1" lang="ja-JP" altLang="en-US" sz="1200">
              <a:latin typeface="ＭＳ Ｐゴシック" panose="020B0600070205080204" pitchFamily="50" charset="-128"/>
              <a:ea typeface="ＭＳ Ｐゴシック" panose="020B0600070205080204" pitchFamily="50" charset="-128"/>
            </a:rPr>
            <a:t>の増の影響があったものの、前年度と同じ８．４％で推移している。</a:t>
          </a:r>
        </a:p>
        <a:p>
          <a:r>
            <a:rPr kumimoji="1" lang="ja-JP" altLang="en-US" sz="1200">
              <a:latin typeface="ＭＳ Ｐゴシック" panose="020B0600070205080204" pitchFamily="50" charset="-128"/>
              <a:ea typeface="ＭＳ Ｐゴシック" panose="020B0600070205080204" pitchFamily="50" charset="-128"/>
            </a:rPr>
            <a:t>　類似団体の平均値と同程度となっているが、今後も少子高齢化の進展等に伴い、扶助費の増加が見込まれることから、適正な水準の維持に努める。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92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78015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592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99785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679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160762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類似団体の平均値とほぼ同数値であるが、今後も引き続き、繰出金の内容や必要性等を精査し、繰出金の抑制に努める。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111760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67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66040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44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134620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44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56</xdr:row>
      <xdr:rowOff>134620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9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33037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127017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170197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157497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一部事務組合等に対する補助費が減となった一方で、</a:t>
          </a:r>
          <a:r>
            <a:rPr kumimoji="1" lang="ja-JP" altLang="en-US" sz="1200">
              <a:latin typeface="ＭＳ Ｐゴシック" panose="020B0600070205080204" pitchFamily="50" charset="-128"/>
              <a:ea typeface="ＭＳ Ｐゴシック" panose="020B0600070205080204" pitchFamily="50" charset="-128"/>
            </a:rPr>
            <a:t>病院事業会計への繰出金等が増となったことなどにより、前年度０．６ポイント増の１５．４％で、類似団体の平均値を上回っている。</a:t>
          </a:r>
        </a:p>
        <a:p>
          <a:r>
            <a:rPr kumimoji="1" lang="ja-JP" altLang="en-US" sz="1200">
              <a:latin typeface="ＭＳ Ｐゴシック" panose="020B0600070205080204" pitchFamily="50" charset="-128"/>
              <a:ea typeface="ＭＳ Ｐゴシック" panose="020B0600070205080204" pitchFamily="50" charset="-128"/>
            </a:rPr>
            <a:t>　補助費等の抑制に向けて、今後も引き続き、補助金負担金の見直しを定期的（３年に１回）に行うなど、適正な補助率の設定と補助額の妥当性等を検証していく。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88138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043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60706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04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101854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043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101854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814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元利償還金の減により、前年度に比べ０．１ポイント減の１４．４％となり、類似団体の平均値を下回っている。公債費の増加は財政の硬直化を招くことから、引き続き、キャップ制の徹底による地方債残高の抑制を図るとともに、事業の緊急性や優先度のほか、後年度の財政負担の影響等を十分検討したうえで、市債の適正な発行と管理を行い、健全財政の維持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42418</xdr:rowOff>
    </xdr:from>
    <xdr:to>
      <xdr:col>24</xdr:col>
      <xdr:colOff>25400</xdr:colOff>
      <xdr:row>77</xdr:row>
      <xdr:rowOff>46989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440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56135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2486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170435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577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67563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3720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8145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5335</xdr:rowOff>
    </xdr:from>
    <xdr:to>
      <xdr:col>15</xdr:col>
      <xdr:colOff>149225</xdr:colOff>
      <xdr:row>77</xdr:row>
      <xdr:rowOff>106935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119635</xdr:rowOff>
    </xdr:from>
    <xdr:to>
      <xdr:col>11</xdr:col>
      <xdr:colOff>60325</xdr:colOff>
      <xdr:row>78</xdr:row>
      <xdr:rowOff>49785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類似団体の平均値を下回っているが、今後も引き続き、事務事業の見直し等による経常経費の節減に努め、持続可能な行財政運営に努める。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109855</xdr:rowOff>
    </xdr:from>
    <xdr:to>
      <xdr:col>82</xdr:col>
      <xdr:colOff>107950</xdr:colOff>
      <xdr:row>75</xdr:row>
      <xdr:rowOff>46990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79715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42562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01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121285</xdr:rowOff>
    </xdr:from>
    <xdr:to>
      <xdr:col>78</xdr:col>
      <xdr:colOff>69850</xdr:colOff>
      <xdr:row>74</xdr:row>
      <xdr:rowOff>109855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63713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121285</xdr:rowOff>
    </xdr:from>
    <xdr:to>
      <xdr:col>73</xdr:col>
      <xdr:colOff>180975</xdr:colOff>
      <xdr:row>75</xdr:row>
      <xdr:rowOff>58420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637135"/>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64135</xdr:rowOff>
    </xdr:from>
    <xdr:to>
      <xdr:col>69</xdr:col>
      <xdr:colOff>92075</xdr:colOff>
      <xdr:row>75</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75143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111141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167640</xdr:rowOff>
    </xdr:from>
    <xdr:to>
      <xdr:col>82</xdr:col>
      <xdr:colOff>158750</xdr:colOff>
      <xdr:row>75</xdr:row>
      <xdr:rowOff>97790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12717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59055</xdr:rowOff>
    </xdr:from>
    <xdr:to>
      <xdr:col>78</xdr:col>
      <xdr:colOff>120650</xdr:colOff>
      <xdr:row>74</xdr:row>
      <xdr:rowOff>160655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170832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51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70485</xdr:rowOff>
    </xdr:from>
    <xdr:to>
      <xdr:col>74</xdr:col>
      <xdr:colOff>31750</xdr:colOff>
      <xdr:row>74</xdr:row>
      <xdr:rowOff>635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58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10812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35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7620</xdr:rowOff>
    </xdr:from>
    <xdr:to>
      <xdr:col>69</xdr:col>
      <xdr:colOff>142875</xdr:colOff>
      <xdr:row>75</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119397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13335</xdr:rowOff>
    </xdr:from>
    <xdr:to>
      <xdr:col>65</xdr:col>
      <xdr:colOff>53975</xdr:colOff>
      <xdr:row>74</xdr:row>
      <xdr:rowOff>114935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125112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4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長野県岡谷市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2062</xdr:rowOff>
    </xdr:from>
    <xdr:to>
      <xdr:col>29</xdr:col>
      <xdr:colOff>127000</xdr:colOff>
      <xdr:row>17</xdr:row>
      <xdr:rowOff>27986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64337"/>
          <a:ext cx="647700" cy="25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13706</xdr:rowOff>
    </xdr:from>
    <xdr:to>
      <xdr:col>26</xdr:col>
      <xdr:colOff>50800</xdr:colOff>
      <xdr:row>17</xdr:row>
      <xdr:rowOff>27986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975981"/>
          <a:ext cx="698500" cy="14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13706</xdr:rowOff>
    </xdr:from>
    <xdr:to>
      <xdr:col>22</xdr:col>
      <xdr:colOff>114300</xdr:colOff>
      <xdr:row>17</xdr:row>
      <xdr:rowOff>85410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75981"/>
          <a:ext cx="698500" cy="71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85410</xdr:rowOff>
    </xdr:from>
    <xdr:to>
      <xdr:col>18</xdr:col>
      <xdr:colOff>177800</xdr:colOff>
      <xdr:row>18</xdr:row>
      <xdr:rowOff>49169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47685"/>
          <a:ext cx="698500" cy="135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53310</xdr:rowOff>
    </xdr:from>
    <xdr:to>
      <xdr:col>15</xdr:col>
      <xdr:colOff>101600</xdr:colOff>
      <xdr:row>18</xdr:row>
      <xdr:rowOff>154910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8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139687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7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122712</xdr:rowOff>
    </xdr:from>
    <xdr:to>
      <xdr:col>29</xdr:col>
      <xdr:colOff>177800</xdr:colOff>
      <xdr:row>17</xdr:row>
      <xdr:rowOff>52862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13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94789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8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148636</xdr:rowOff>
    </xdr:from>
    <xdr:to>
      <xdr:col>26</xdr:col>
      <xdr:colOff>101600</xdr:colOff>
      <xdr:row>17</xdr:row>
      <xdr:rowOff>78786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39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63563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25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134356</xdr:rowOff>
    </xdr:from>
    <xdr:to>
      <xdr:col>22</xdr:col>
      <xdr:colOff>165100</xdr:colOff>
      <xdr:row>17</xdr:row>
      <xdr:rowOff>64506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25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49283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1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34610</xdr:rowOff>
    </xdr:from>
    <xdr:to>
      <xdr:col>19</xdr:col>
      <xdr:colOff>38100</xdr:colOff>
      <xdr:row>17</xdr:row>
      <xdr:rowOff>136210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96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120987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8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169819</xdr:rowOff>
    </xdr:from>
    <xdr:to>
      <xdr:col>15</xdr:col>
      <xdr:colOff>101600</xdr:colOff>
      <xdr:row>18</xdr:row>
      <xdr:rowOff>99969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32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110146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0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105414</xdr:rowOff>
    </xdr:from>
    <xdr:to>
      <xdr:col>29</xdr:col>
      <xdr:colOff>127000</xdr:colOff>
      <xdr:row>36</xdr:row>
      <xdr:rowOff>156718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58664"/>
          <a:ext cx="647700" cy="51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156718</xdr:rowOff>
    </xdr:from>
    <xdr:to>
      <xdr:col>26</xdr:col>
      <xdr:colOff>50800</xdr:colOff>
      <xdr:row>37</xdr:row>
      <xdr:rowOff>6887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09968"/>
          <a:ext cx="698500" cy="21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57734</xdr:rowOff>
    </xdr:from>
    <xdr:to>
      <xdr:col>22</xdr:col>
      <xdr:colOff>114300</xdr:colOff>
      <xdr:row>37</xdr:row>
      <xdr:rowOff>6887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10984"/>
          <a:ext cx="698500" cy="120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57734</xdr:rowOff>
    </xdr:from>
    <xdr:to>
      <xdr:col>18</xdr:col>
      <xdr:colOff>177800</xdr:colOff>
      <xdr:row>36</xdr:row>
      <xdr:rowOff>74520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10984"/>
          <a:ext cx="698500" cy="1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43273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8992</xdr:rowOff>
    </xdr:from>
    <xdr:to>
      <xdr:col>15</xdr:col>
      <xdr:colOff>101600</xdr:colOff>
      <xdr:row>37</xdr:row>
      <xdr:rowOff>110592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336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95369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22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54614</xdr:rowOff>
    </xdr:from>
    <xdr:to>
      <xdr:col>29</xdr:col>
      <xdr:colOff>177800</xdr:colOff>
      <xdr:row>36</xdr:row>
      <xdr:rowOff>156214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07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26691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7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105918</xdr:rowOff>
    </xdr:from>
    <xdr:to>
      <xdr:col>26</xdr:col>
      <xdr:colOff>101600</xdr:colOff>
      <xdr:row>37</xdr:row>
      <xdr:rowOff>36068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59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20845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4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127537</xdr:rowOff>
    </xdr:from>
    <xdr:to>
      <xdr:col>22</xdr:col>
      <xdr:colOff>165100</xdr:colOff>
      <xdr:row>37</xdr:row>
      <xdr:rowOff>57687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8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42464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6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6934</xdr:rowOff>
    </xdr:from>
    <xdr:to>
      <xdr:col>19</xdr:col>
      <xdr:colOff>38100</xdr:colOff>
      <xdr:row>36</xdr:row>
      <xdr:rowOff>108534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60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93311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4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23720</xdr:rowOff>
    </xdr:from>
    <xdr:to>
      <xdr:col>15</xdr:col>
      <xdr:colOff>101600</xdr:colOff>
      <xdr:row>36</xdr:row>
      <xdr:rowOff>125320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76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135497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4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長野県岡谷市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47,038
46,140
85.10
22,203,555
21,420,317
735,552
12,481,005
21,749,916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24905</xdr:rowOff>
    </xdr:from>
    <xdr:to>
      <xdr:col>24</xdr:col>
      <xdr:colOff>63500</xdr:colOff>
      <xdr:row>35</xdr:row>
      <xdr:rowOff>43447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25655"/>
          <a:ext cx="8382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43447</xdr:rowOff>
    </xdr:from>
    <xdr:to>
      <xdr:col>19</xdr:col>
      <xdr:colOff>177800</xdr:colOff>
      <xdr:row>35</xdr:row>
      <xdr:rowOff>77965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44197"/>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77965</xdr:rowOff>
    </xdr:from>
    <xdr:to>
      <xdr:col>15</xdr:col>
      <xdr:colOff>50800</xdr:colOff>
      <xdr:row>35</xdr:row>
      <xdr:rowOff>116370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78715"/>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116370</xdr:rowOff>
    </xdr:from>
    <xdr:to>
      <xdr:col>10</xdr:col>
      <xdr:colOff>114300</xdr:colOff>
      <xdr:row>36</xdr:row>
      <xdr:rowOff>108153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17120"/>
          <a:ext cx="889000" cy="16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118457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85103</xdr:rowOff>
    </xdr:from>
    <xdr:to>
      <xdr:col>6</xdr:col>
      <xdr:colOff>38100</xdr:colOff>
      <xdr:row>37</xdr:row>
      <xdr:rowOff>15253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5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6380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145555</xdr:rowOff>
    </xdr:from>
    <xdr:to>
      <xdr:col>24</xdr:col>
      <xdr:colOff>114300</xdr:colOff>
      <xdr:row>35</xdr:row>
      <xdr:rowOff>75705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123982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5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164097</xdr:rowOff>
    </xdr:from>
    <xdr:to>
      <xdr:col>20</xdr:col>
      <xdr:colOff>38100</xdr:colOff>
      <xdr:row>35</xdr:row>
      <xdr:rowOff>94247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9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85374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8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27165</xdr:rowOff>
    </xdr:from>
    <xdr:to>
      <xdr:col>15</xdr:col>
      <xdr:colOff>101600</xdr:colOff>
      <xdr:row>35</xdr:row>
      <xdr:rowOff>128765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2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119892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2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65570</xdr:rowOff>
    </xdr:from>
    <xdr:to>
      <xdr:col>10</xdr:col>
      <xdr:colOff>165100</xdr:colOff>
      <xdr:row>35</xdr:row>
      <xdr:rowOff>167170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158297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5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57353</xdr:rowOff>
    </xdr:from>
    <xdr:to>
      <xdr:col>6</xdr:col>
      <xdr:colOff>38100</xdr:colOff>
      <xdr:row>36</xdr:row>
      <xdr:rowOff>158953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4030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0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44474</xdr:rowOff>
    </xdr:from>
    <xdr:to>
      <xdr:col>24</xdr:col>
      <xdr:colOff>63500</xdr:colOff>
      <xdr:row>58</xdr:row>
      <xdr:rowOff>53207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88574"/>
          <a:ext cx="8382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44474</xdr:rowOff>
    </xdr:from>
    <xdr:to>
      <xdr:col>19</xdr:col>
      <xdr:colOff>177800</xdr:colOff>
      <xdr:row>58</xdr:row>
      <xdr:rowOff>59754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88574"/>
          <a:ext cx="889000" cy="1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59754</xdr:rowOff>
    </xdr:from>
    <xdr:to>
      <xdr:col>15</xdr:col>
      <xdr:colOff>50800</xdr:colOff>
      <xdr:row>58</xdr:row>
      <xdr:rowOff>94812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03854"/>
          <a:ext cx="889000" cy="3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82340</xdr:rowOff>
    </xdr:from>
    <xdr:to>
      <xdr:col>10</xdr:col>
      <xdr:colOff>114300</xdr:colOff>
      <xdr:row>58</xdr:row>
      <xdr:rowOff>94812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026440"/>
          <a:ext cx="889000" cy="1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127552</xdr:rowOff>
    </xdr:from>
    <xdr:to>
      <xdr:col>6</xdr:col>
      <xdr:colOff>38100</xdr:colOff>
      <xdr:row>58</xdr:row>
      <xdr:rowOff>57702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74229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2407</xdr:rowOff>
    </xdr:from>
    <xdr:to>
      <xdr:col>24</xdr:col>
      <xdr:colOff>114300</xdr:colOff>
      <xdr:row>58</xdr:row>
      <xdr:rowOff>104007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4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88784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6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165124</xdr:rowOff>
    </xdr:from>
    <xdr:to>
      <xdr:col>20</xdr:col>
      <xdr:colOff>38100</xdr:colOff>
      <xdr:row>58</xdr:row>
      <xdr:rowOff>95274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3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86401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3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8954</xdr:rowOff>
    </xdr:from>
    <xdr:to>
      <xdr:col>15</xdr:col>
      <xdr:colOff>101600</xdr:colOff>
      <xdr:row>58</xdr:row>
      <xdr:rowOff>110554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5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101681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44012</xdr:rowOff>
    </xdr:from>
    <xdr:to>
      <xdr:col>10</xdr:col>
      <xdr:colOff>165100</xdr:colOff>
      <xdr:row>58</xdr:row>
      <xdr:rowOff>145612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8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136739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8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31540</xdr:rowOff>
    </xdr:from>
    <xdr:to>
      <xdr:col>6</xdr:col>
      <xdr:colOff>38100</xdr:colOff>
      <xdr:row>58</xdr:row>
      <xdr:rowOff>133140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124267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6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40579</xdr:rowOff>
    </xdr:from>
    <xdr:to>
      <xdr:col>24</xdr:col>
      <xdr:colOff>63500</xdr:colOff>
      <xdr:row>78</xdr:row>
      <xdr:rowOff>46682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13679"/>
          <a:ext cx="838200" cy="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46682</xdr:rowOff>
    </xdr:from>
    <xdr:to>
      <xdr:col>19</xdr:col>
      <xdr:colOff>177800</xdr:colOff>
      <xdr:row>78</xdr:row>
      <xdr:rowOff>57930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19782"/>
          <a:ext cx="88900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15501</xdr:rowOff>
    </xdr:from>
    <xdr:to>
      <xdr:col>15</xdr:col>
      <xdr:colOff>50800</xdr:colOff>
      <xdr:row>78</xdr:row>
      <xdr:rowOff>57930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88601"/>
          <a:ext cx="889000" cy="4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15501</xdr:rowOff>
    </xdr:from>
    <xdr:to>
      <xdr:col>10</xdr:col>
      <xdr:colOff>114300</xdr:colOff>
      <xdr:row>78</xdr:row>
      <xdr:rowOff>28325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88601"/>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171425</xdr:rowOff>
    </xdr:from>
    <xdr:to>
      <xdr:col>6</xdr:col>
      <xdr:colOff>38100</xdr:colOff>
      <xdr:row>78</xdr:row>
      <xdr:rowOff>101575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92702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46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161229</xdr:rowOff>
    </xdr:from>
    <xdr:to>
      <xdr:col>24</xdr:col>
      <xdr:colOff>114300</xdr:colOff>
      <xdr:row>78</xdr:row>
      <xdr:rowOff>91379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76156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7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167332</xdr:rowOff>
    </xdr:from>
    <xdr:to>
      <xdr:col>20</xdr:col>
      <xdr:colOff>38100</xdr:colOff>
      <xdr:row>78</xdr:row>
      <xdr:rowOff>97482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6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88609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6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7130</xdr:rowOff>
    </xdr:from>
    <xdr:to>
      <xdr:col>15</xdr:col>
      <xdr:colOff>101600</xdr:colOff>
      <xdr:row>78</xdr:row>
      <xdr:rowOff>108730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8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99857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7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136151</xdr:rowOff>
    </xdr:from>
    <xdr:to>
      <xdr:col>10</xdr:col>
      <xdr:colOff>165100</xdr:colOff>
      <xdr:row>78</xdr:row>
      <xdr:rowOff>66301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3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57428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3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148975</xdr:rowOff>
    </xdr:from>
    <xdr:to>
      <xdr:col>6</xdr:col>
      <xdr:colOff>38100</xdr:colOff>
      <xdr:row>78</xdr:row>
      <xdr:rowOff>79125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5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95652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12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113258</xdr:rowOff>
    </xdr:from>
    <xdr:to>
      <xdr:col>24</xdr:col>
      <xdr:colOff>63500</xdr:colOff>
      <xdr:row>98</xdr:row>
      <xdr:rowOff>279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43908"/>
          <a:ext cx="838200" cy="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25845</xdr:rowOff>
    </xdr:from>
    <xdr:to>
      <xdr:col>19</xdr:col>
      <xdr:colOff>177800</xdr:colOff>
      <xdr:row>98</xdr:row>
      <xdr:rowOff>279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656495"/>
          <a:ext cx="889000" cy="14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25845</xdr:rowOff>
    </xdr:from>
    <xdr:to>
      <xdr:col>15</xdr:col>
      <xdr:colOff>50800</xdr:colOff>
      <xdr:row>98</xdr:row>
      <xdr:rowOff>113818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56495"/>
          <a:ext cx="889000" cy="25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113818</xdr:rowOff>
    </xdr:from>
    <xdr:to>
      <xdr:col>10</xdr:col>
      <xdr:colOff>114300</xdr:colOff>
      <xdr:row>98</xdr:row>
      <xdr:rowOff>114591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915918"/>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31483</xdr:rowOff>
    </xdr:from>
    <xdr:to>
      <xdr:col>6</xdr:col>
      <xdr:colOff>38100</xdr:colOff>
      <xdr:row>97</xdr:row>
      <xdr:rowOff>133083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149610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62458</xdr:rowOff>
    </xdr:from>
    <xdr:to>
      <xdr:col>24</xdr:col>
      <xdr:colOff>114300</xdr:colOff>
      <xdr:row>97</xdr:row>
      <xdr:rowOff>164058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9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40885</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120929</xdr:rowOff>
    </xdr:from>
    <xdr:to>
      <xdr:col>20</xdr:col>
      <xdr:colOff>38100</xdr:colOff>
      <xdr:row>98</xdr:row>
      <xdr:rowOff>51079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5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42206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146495</xdr:rowOff>
    </xdr:from>
    <xdr:to>
      <xdr:col>15</xdr:col>
      <xdr:colOff>101600</xdr:colOff>
      <xdr:row>97</xdr:row>
      <xdr:rowOff>76645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67772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9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63018</xdr:rowOff>
    </xdr:from>
    <xdr:to>
      <xdr:col>10</xdr:col>
      <xdr:colOff>165100</xdr:colOff>
      <xdr:row>98</xdr:row>
      <xdr:rowOff>164618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155745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63791</xdr:rowOff>
    </xdr:from>
    <xdr:to>
      <xdr:col>6</xdr:col>
      <xdr:colOff>38100</xdr:colOff>
      <xdr:row>98</xdr:row>
      <xdr:rowOff>165391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6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156518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5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53801</xdr:rowOff>
    </xdr:from>
    <xdr:to>
      <xdr:col>54</xdr:col>
      <xdr:colOff>189865</xdr:colOff>
      <xdr:row>39</xdr:row>
      <xdr:rowOff>12283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8751"/>
          <a:ext cx="1270" cy="133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16110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12283</xdr:rowOff>
    </xdr:from>
    <xdr:to>
      <xdr:col>55</xdr:col>
      <xdr:colOff>88900</xdr:colOff>
      <xdr:row>39</xdr:row>
      <xdr:rowOff>12283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9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53801</xdr:rowOff>
    </xdr:from>
    <xdr:to>
      <xdr:col>55</xdr:col>
      <xdr:colOff>88900</xdr:colOff>
      <xdr:row>31</xdr:row>
      <xdr:rowOff>53801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92902</xdr:rowOff>
    </xdr:from>
    <xdr:to>
      <xdr:col>55</xdr:col>
      <xdr:colOff>0</xdr:colOff>
      <xdr:row>36</xdr:row>
      <xdr:rowOff>118440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265102"/>
          <a:ext cx="8382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157465</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8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134588</xdr:rowOff>
    </xdr:from>
    <xdr:to>
      <xdr:col>55</xdr:col>
      <xdr:colOff>50800</xdr:colOff>
      <xdr:row>36</xdr:row>
      <xdr:rowOff>64738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3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92902</xdr:rowOff>
    </xdr:from>
    <xdr:to>
      <xdr:col>50</xdr:col>
      <xdr:colOff>114300</xdr:colOff>
      <xdr:row>36</xdr:row>
      <xdr:rowOff>163235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65102"/>
          <a:ext cx="889000" cy="7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120414</xdr:rowOff>
    </xdr:from>
    <xdr:to>
      <xdr:col>50</xdr:col>
      <xdr:colOff>165100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67091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8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79306</xdr:rowOff>
    </xdr:from>
    <xdr:to>
      <xdr:col>45</xdr:col>
      <xdr:colOff>177800</xdr:colOff>
      <xdr:row>36</xdr:row>
      <xdr:rowOff>163235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222806"/>
          <a:ext cx="889000" cy="111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9141</xdr:rowOff>
    </xdr:from>
    <xdr:to>
      <xdr:col>46</xdr:col>
      <xdr:colOff>38100</xdr:colOff>
      <xdr:row>36</xdr:row>
      <xdr:rowOff>110741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127268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79306</xdr:rowOff>
    </xdr:from>
    <xdr:to>
      <xdr:col>41</xdr:col>
      <xdr:colOff>50800</xdr:colOff>
      <xdr:row>37</xdr:row>
      <xdr:rowOff>150020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222806"/>
          <a:ext cx="889000" cy="127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67956</xdr:rowOff>
    </xdr:from>
    <xdr:to>
      <xdr:col>41</xdr:col>
      <xdr:colOff>101600</xdr:colOff>
      <xdr:row>29</xdr:row>
      <xdr:rowOff>169556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14633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101432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67640</xdr:rowOff>
    </xdr:from>
    <xdr:to>
      <xdr:col>55</xdr:col>
      <xdr:colOff>50800</xdr:colOff>
      <xdr:row>36</xdr:row>
      <xdr:rowOff>169240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46067</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42102</xdr:rowOff>
    </xdr:from>
    <xdr:to>
      <xdr:col>50</xdr:col>
      <xdr:colOff>165100</xdr:colOff>
      <xdr:row>36</xdr:row>
      <xdr:rowOff>143702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134829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30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112435</xdr:rowOff>
    </xdr:from>
    <xdr:to>
      <xdr:col>46</xdr:col>
      <xdr:colOff>38100</xdr:colOff>
      <xdr:row>37</xdr:row>
      <xdr:rowOff>42585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8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33712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37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28506</xdr:rowOff>
    </xdr:from>
    <xdr:to>
      <xdr:col>41</xdr:col>
      <xdr:colOff>101600</xdr:colOff>
      <xdr:row>30</xdr:row>
      <xdr:rowOff>130106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1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121233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26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99220</xdr:rowOff>
    </xdr:from>
    <xdr:to>
      <xdr:col>36</xdr:col>
      <xdr:colOff>165100</xdr:colOff>
      <xdr:row>38</xdr:row>
      <xdr:rowOff>29370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45897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167171</xdr:rowOff>
    </xdr:from>
    <xdr:to>
      <xdr:col>55</xdr:col>
      <xdr:colOff>0</xdr:colOff>
      <xdr:row>58</xdr:row>
      <xdr:rowOff>12860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39821"/>
          <a:ext cx="838200" cy="1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101765</xdr:rowOff>
    </xdr:from>
    <xdr:to>
      <xdr:col>50</xdr:col>
      <xdr:colOff>114300</xdr:colOff>
      <xdr:row>58</xdr:row>
      <xdr:rowOff>12860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74415"/>
          <a:ext cx="889000" cy="8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101765</xdr:rowOff>
    </xdr:from>
    <xdr:to>
      <xdr:col>45</xdr:col>
      <xdr:colOff>177800</xdr:colOff>
      <xdr:row>57</xdr:row>
      <xdr:rowOff>153508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74415"/>
          <a:ext cx="889000" cy="5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153508</xdr:rowOff>
    </xdr:from>
    <xdr:to>
      <xdr:col>41</xdr:col>
      <xdr:colOff>50800</xdr:colOff>
      <xdr:row>58</xdr:row>
      <xdr:rowOff>14160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926158"/>
          <a:ext cx="8890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154978</xdr:rowOff>
    </xdr:from>
    <xdr:to>
      <xdr:col>36</xdr:col>
      <xdr:colOff>165100</xdr:colOff>
      <xdr:row>57</xdr:row>
      <xdr:rowOff>85128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101655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3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116371</xdr:rowOff>
    </xdr:from>
    <xdr:to>
      <xdr:col>55</xdr:col>
      <xdr:colOff>50800</xdr:colOff>
      <xdr:row>58</xdr:row>
      <xdr:rowOff>46521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8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94798</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133510</xdr:rowOff>
    </xdr:from>
    <xdr:to>
      <xdr:col>50</xdr:col>
      <xdr:colOff>165100</xdr:colOff>
      <xdr:row>58</xdr:row>
      <xdr:rowOff>63660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54787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50965</xdr:rowOff>
    </xdr:from>
    <xdr:to>
      <xdr:col>46</xdr:col>
      <xdr:colOff>38100</xdr:colOff>
      <xdr:row>57</xdr:row>
      <xdr:rowOff>152565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143692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102708</xdr:rowOff>
    </xdr:from>
    <xdr:to>
      <xdr:col>41</xdr:col>
      <xdr:colOff>101600</xdr:colOff>
      <xdr:row>58</xdr:row>
      <xdr:rowOff>32858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7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23985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6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134810</xdr:rowOff>
    </xdr:from>
    <xdr:to>
      <xdr:col>36</xdr:col>
      <xdr:colOff>165100</xdr:colOff>
      <xdr:row>58</xdr:row>
      <xdr:rowOff>64960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0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56087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55902</xdr:rowOff>
    </xdr:from>
    <xdr:to>
      <xdr:col>55</xdr:col>
      <xdr:colOff>0</xdr:colOff>
      <xdr:row>78</xdr:row>
      <xdr:rowOff>94362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29002"/>
          <a:ext cx="838200" cy="3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55902</xdr:rowOff>
    </xdr:from>
    <xdr:to>
      <xdr:col>50</xdr:col>
      <xdr:colOff>114300</xdr:colOff>
      <xdr:row>78</xdr:row>
      <xdr:rowOff>88156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29002"/>
          <a:ext cx="889000" cy="3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121418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150237</xdr:rowOff>
    </xdr:from>
    <xdr:to>
      <xdr:col>45</xdr:col>
      <xdr:colOff>177800</xdr:colOff>
      <xdr:row>78</xdr:row>
      <xdr:rowOff>88156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351887"/>
          <a:ext cx="889000" cy="10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150237</xdr:rowOff>
    </xdr:from>
    <xdr:to>
      <xdr:col>41</xdr:col>
      <xdr:colOff>50800</xdr:colOff>
      <xdr:row>78</xdr:row>
      <xdr:rowOff>133964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351887"/>
          <a:ext cx="889000" cy="15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78322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30107</xdr:rowOff>
    </xdr:from>
    <xdr:to>
      <xdr:col>36</xdr:col>
      <xdr:colOff>165100</xdr:colOff>
      <xdr:row>78</xdr:row>
      <xdr:rowOff>131707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0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148234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43562</xdr:rowOff>
    </xdr:from>
    <xdr:to>
      <xdr:col>55</xdr:col>
      <xdr:colOff>50800</xdr:colOff>
      <xdr:row>78</xdr:row>
      <xdr:rowOff>145162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21989</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9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5102</xdr:rowOff>
    </xdr:from>
    <xdr:to>
      <xdr:col>50</xdr:col>
      <xdr:colOff>165100</xdr:colOff>
      <xdr:row>78</xdr:row>
      <xdr:rowOff>106702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7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123229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15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37356</xdr:rowOff>
    </xdr:from>
    <xdr:to>
      <xdr:col>46</xdr:col>
      <xdr:colOff>38100</xdr:colOff>
      <xdr:row>78</xdr:row>
      <xdr:rowOff>138956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1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130083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0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99437</xdr:rowOff>
    </xdr:from>
    <xdr:to>
      <xdr:col>41</xdr:col>
      <xdr:colOff>101600</xdr:colOff>
      <xdr:row>78</xdr:row>
      <xdr:rowOff>29587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0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46114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07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83164</xdr:rowOff>
    </xdr:from>
    <xdr:to>
      <xdr:col>36</xdr:col>
      <xdr:colOff>165100</xdr:colOff>
      <xdr:row>79</xdr:row>
      <xdr:rowOff>13314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5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4441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4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106490</xdr:rowOff>
    </xdr:from>
    <xdr:to>
      <xdr:col>55</xdr:col>
      <xdr:colOff>0</xdr:colOff>
      <xdr:row>98</xdr:row>
      <xdr:rowOff>33299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737140"/>
          <a:ext cx="838200" cy="9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4051</xdr:rowOff>
    </xdr:from>
    <xdr:to>
      <xdr:col>50</xdr:col>
      <xdr:colOff>114300</xdr:colOff>
      <xdr:row>98</xdr:row>
      <xdr:rowOff>33299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634701"/>
          <a:ext cx="889000" cy="20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4051</xdr:rowOff>
    </xdr:from>
    <xdr:to>
      <xdr:col>45</xdr:col>
      <xdr:colOff>177800</xdr:colOff>
      <xdr:row>98</xdr:row>
      <xdr:rowOff>55804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634701"/>
          <a:ext cx="889000" cy="2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49631</xdr:rowOff>
    </xdr:from>
    <xdr:to>
      <xdr:col>41</xdr:col>
      <xdr:colOff>50800</xdr:colOff>
      <xdr:row>98</xdr:row>
      <xdr:rowOff>55804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851731"/>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55690</xdr:rowOff>
    </xdr:from>
    <xdr:to>
      <xdr:col>55</xdr:col>
      <xdr:colOff>50800</xdr:colOff>
      <xdr:row>97</xdr:row>
      <xdr:rowOff>157290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34117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153949</xdr:rowOff>
    </xdr:from>
    <xdr:to>
      <xdr:col>50</xdr:col>
      <xdr:colOff>165100</xdr:colOff>
      <xdr:row>98</xdr:row>
      <xdr:rowOff>84099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8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75226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7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124701</xdr:rowOff>
    </xdr:from>
    <xdr:to>
      <xdr:col>46</xdr:col>
      <xdr:colOff>38100</xdr:colOff>
      <xdr:row>97</xdr:row>
      <xdr:rowOff>54851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58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45978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67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5004</xdr:rowOff>
    </xdr:from>
    <xdr:to>
      <xdr:col>41</xdr:col>
      <xdr:colOff>101600</xdr:colOff>
      <xdr:row>98</xdr:row>
      <xdr:rowOff>106604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0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97731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9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170281</xdr:rowOff>
    </xdr:from>
    <xdr:to>
      <xdr:col>36</xdr:col>
      <xdr:colOff>165100</xdr:colOff>
      <xdr:row>98</xdr:row>
      <xdr:rowOff>100431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0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91558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9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125260</xdr:rowOff>
    </xdr:from>
    <xdr:to>
      <xdr:col>85</xdr:col>
      <xdr:colOff>127000</xdr:colOff>
      <xdr:row>37</xdr:row>
      <xdr:rowOff>167475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297460"/>
          <a:ext cx="838200" cy="2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162539</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06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125260</xdr:rowOff>
    </xdr:from>
    <xdr:to>
      <xdr:col>81</xdr:col>
      <xdr:colOff>50800</xdr:colOff>
      <xdr:row>37</xdr:row>
      <xdr:rowOff>109677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297460"/>
          <a:ext cx="889000" cy="15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125430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64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109677</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453327"/>
          <a:ext cx="889000" cy="27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102646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1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38074</xdr:rowOff>
    </xdr:from>
    <xdr:to>
      <xdr:col>67</xdr:col>
      <xdr:colOff>101600</xdr:colOff>
      <xdr:row>38</xdr:row>
      <xdr:rowOff>139674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156201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116675</xdr:rowOff>
    </xdr:from>
    <xdr:to>
      <xdr:col>85</xdr:col>
      <xdr:colOff>177800</xdr:colOff>
      <xdr:row>38</xdr:row>
      <xdr:rowOff>46825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4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139552</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31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74460</xdr:rowOff>
    </xdr:from>
    <xdr:to>
      <xdr:col>81</xdr:col>
      <xdr:colOff>101600</xdr:colOff>
      <xdr:row>37</xdr:row>
      <xdr:rowOff>4610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2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21137</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602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58877</xdr:rowOff>
    </xdr:from>
    <xdr:to>
      <xdr:col>76</xdr:col>
      <xdr:colOff>165100</xdr:colOff>
      <xdr:row>37</xdr:row>
      <xdr:rowOff>160477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4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5554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17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58889</xdr:rowOff>
    </xdr:from>
    <xdr:to>
      <xdr:col>85</xdr:col>
      <xdr:colOff>127000</xdr:colOff>
      <xdr:row>76</xdr:row>
      <xdr:rowOff>62382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089089"/>
          <a:ext cx="8382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51118</xdr:rowOff>
    </xdr:from>
    <xdr:to>
      <xdr:col>81</xdr:col>
      <xdr:colOff>50800</xdr:colOff>
      <xdr:row>76</xdr:row>
      <xdr:rowOff>62382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081318"/>
          <a:ext cx="889000" cy="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11481</xdr:rowOff>
    </xdr:from>
    <xdr:to>
      <xdr:col>76</xdr:col>
      <xdr:colOff>114300</xdr:colOff>
      <xdr:row>76</xdr:row>
      <xdr:rowOff>51118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041681"/>
          <a:ext cx="889000" cy="3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139014</xdr:rowOff>
    </xdr:from>
    <xdr:to>
      <xdr:col>71</xdr:col>
      <xdr:colOff>177800</xdr:colOff>
      <xdr:row>76</xdr:row>
      <xdr:rowOff>11481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997764"/>
          <a:ext cx="889000" cy="4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166915</xdr:rowOff>
    </xdr:from>
    <xdr:to>
      <xdr:col>67</xdr:col>
      <xdr:colOff>101600</xdr:colOff>
      <xdr:row>76</xdr:row>
      <xdr:rowOff>97065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88192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8089</xdr:rowOff>
    </xdr:from>
    <xdr:to>
      <xdr:col>85</xdr:col>
      <xdr:colOff>177800</xdr:colOff>
      <xdr:row>76</xdr:row>
      <xdr:rowOff>109689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3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157966</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1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11582</xdr:rowOff>
    </xdr:from>
    <xdr:to>
      <xdr:col>81</xdr:col>
      <xdr:colOff>101600</xdr:colOff>
      <xdr:row>76</xdr:row>
      <xdr:rowOff>113182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4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104309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13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318</xdr:rowOff>
    </xdr:from>
    <xdr:to>
      <xdr:col>76</xdr:col>
      <xdr:colOff>165100</xdr:colOff>
      <xdr:row>76</xdr:row>
      <xdr:rowOff>101918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93045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12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132131</xdr:rowOff>
    </xdr:from>
    <xdr:to>
      <xdr:col>72</xdr:col>
      <xdr:colOff>38100</xdr:colOff>
      <xdr:row>76</xdr:row>
      <xdr:rowOff>62281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9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53408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0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88214</xdr:rowOff>
    </xdr:from>
    <xdr:to>
      <xdr:col>67</xdr:col>
      <xdr:colOff>101600</xdr:colOff>
      <xdr:row>76</xdr:row>
      <xdr:rowOff>18365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469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34891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72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41553</xdr:rowOff>
    </xdr:from>
    <xdr:to>
      <xdr:col>85</xdr:col>
      <xdr:colOff>127000</xdr:colOff>
      <xdr:row>98</xdr:row>
      <xdr:rowOff>84685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43653"/>
          <a:ext cx="838200" cy="4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35116</xdr:rowOff>
    </xdr:from>
    <xdr:to>
      <xdr:col>81</xdr:col>
      <xdr:colOff>50800</xdr:colOff>
      <xdr:row>98</xdr:row>
      <xdr:rowOff>41553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37216"/>
          <a:ext cx="889000" cy="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35116</xdr:rowOff>
    </xdr:from>
    <xdr:to>
      <xdr:col>76</xdr:col>
      <xdr:colOff>114300</xdr:colOff>
      <xdr:row>98</xdr:row>
      <xdr:rowOff>111582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37216"/>
          <a:ext cx="889000" cy="7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95247</xdr:rowOff>
    </xdr:from>
    <xdr:to>
      <xdr:col>71</xdr:col>
      <xdr:colOff>177800</xdr:colOff>
      <xdr:row>98</xdr:row>
      <xdr:rowOff>111582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897347"/>
          <a:ext cx="889000" cy="1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26301</xdr:rowOff>
    </xdr:from>
    <xdr:to>
      <xdr:col>67</xdr:col>
      <xdr:colOff>101600</xdr:colOff>
      <xdr:row>98</xdr:row>
      <xdr:rowOff>127901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2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144428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0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33885</xdr:rowOff>
    </xdr:from>
    <xdr:to>
      <xdr:col>85</xdr:col>
      <xdr:colOff>177800</xdr:colOff>
      <xdr:row>98</xdr:row>
      <xdr:rowOff>135485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120550</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162203</xdr:rowOff>
    </xdr:from>
    <xdr:to>
      <xdr:col>81</xdr:col>
      <xdr:colOff>101600</xdr:colOff>
      <xdr:row>98</xdr:row>
      <xdr:rowOff>92353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9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83480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88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155766</xdr:rowOff>
    </xdr:from>
    <xdr:to>
      <xdr:col>76</xdr:col>
      <xdr:colOff>165100</xdr:colOff>
      <xdr:row>98</xdr:row>
      <xdr:rowOff>85916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8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77043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87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60782</xdr:rowOff>
    </xdr:from>
    <xdr:to>
      <xdr:col>72</xdr:col>
      <xdr:colOff>38100</xdr:colOff>
      <xdr:row>98</xdr:row>
      <xdr:rowOff>162382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153509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5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44447</xdr:rowOff>
    </xdr:from>
    <xdr:to>
      <xdr:col>67</xdr:col>
      <xdr:colOff>101600</xdr:colOff>
      <xdr:row>98</xdr:row>
      <xdr:rowOff>146047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137174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3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130930</xdr:rowOff>
    </xdr:from>
    <xdr:to>
      <xdr:col>98</xdr:col>
      <xdr:colOff>38100</xdr:colOff>
      <xdr:row>39</xdr:row>
      <xdr:rowOff>61080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64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77607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42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150444</xdr:rowOff>
    </xdr:from>
    <xdr:to>
      <xdr:col>116</xdr:col>
      <xdr:colOff>63500</xdr:colOff>
      <xdr:row>56</xdr:row>
      <xdr:rowOff>170561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9751644"/>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102036</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74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12408</xdr:rowOff>
    </xdr:from>
    <xdr:to>
      <xdr:col>111</xdr:col>
      <xdr:colOff>177800</xdr:colOff>
      <xdr:row>56</xdr:row>
      <xdr:rowOff>150444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613608"/>
          <a:ext cx="889000" cy="13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59517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0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95085</xdr:rowOff>
    </xdr:from>
    <xdr:to>
      <xdr:col>107</xdr:col>
      <xdr:colOff>50800</xdr:colOff>
      <xdr:row>56</xdr:row>
      <xdr:rowOff>12408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9353385"/>
          <a:ext cx="889000" cy="26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27588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95085</xdr:rowOff>
    </xdr:from>
    <xdr:to>
      <xdr:col>102</xdr:col>
      <xdr:colOff>114300</xdr:colOff>
      <xdr:row>57</xdr:row>
      <xdr:rowOff>34506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9353385"/>
          <a:ext cx="889000" cy="45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31361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67403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119761</xdr:rowOff>
    </xdr:from>
    <xdr:to>
      <xdr:col>116</xdr:col>
      <xdr:colOff>114300</xdr:colOff>
      <xdr:row>57</xdr:row>
      <xdr:rowOff>49911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72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142638</xdr:rowOff>
    </xdr:from>
    <xdr:ext cx="534377"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5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99644</xdr:rowOff>
    </xdr:from>
    <xdr:to>
      <xdr:col>112</xdr:col>
      <xdr:colOff>38100</xdr:colOff>
      <xdr:row>57</xdr:row>
      <xdr:rowOff>29794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7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46321</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56111" y="94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133058</xdr:rowOff>
    </xdr:from>
    <xdr:to>
      <xdr:col>107</xdr:col>
      <xdr:colOff>101600</xdr:colOff>
      <xdr:row>56</xdr:row>
      <xdr:rowOff>63208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5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79735</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67111" y="933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44285</xdr:rowOff>
    </xdr:from>
    <xdr:to>
      <xdr:col>102</xdr:col>
      <xdr:colOff>165100</xdr:colOff>
      <xdr:row>54</xdr:row>
      <xdr:rowOff>145885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3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162412</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278111" y="907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155156</xdr:rowOff>
    </xdr:from>
    <xdr:to>
      <xdr:col>98</xdr:col>
      <xdr:colOff>38100</xdr:colOff>
      <xdr:row>57</xdr:row>
      <xdr:rowOff>85306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75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101833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13722</xdr:rowOff>
    </xdr:from>
    <xdr:to>
      <xdr:col>116</xdr:col>
      <xdr:colOff>63500</xdr:colOff>
      <xdr:row>77</xdr:row>
      <xdr:rowOff>55727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15372"/>
          <a:ext cx="838200" cy="4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55727</xdr:rowOff>
    </xdr:from>
    <xdr:to>
      <xdr:col>111</xdr:col>
      <xdr:colOff>177800</xdr:colOff>
      <xdr:row>77</xdr:row>
      <xdr:rowOff>65633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25737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65633</xdr:rowOff>
    </xdr:from>
    <xdr:to>
      <xdr:col>107</xdr:col>
      <xdr:colOff>50800</xdr:colOff>
      <xdr:row>77</xdr:row>
      <xdr:rowOff>68187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267283"/>
          <a:ext cx="88900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68187</xdr:rowOff>
    </xdr:from>
    <xdr:to>
      <xdr:col>102</xdr:col>
      <xdr:colOff>114300</xdr:colOff>
      <xdr:row>77</xdr:row>
      <xdr:rowOff>88609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269837"/>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116712</xdr:rowOff>
    </xdr:from>
    <xdr:to>
      <xdr:col>98</xdr:col>
      <xdr:colOff>38100</xdr:colOff>
      <xdr:row>77</xdr:row>
      <xdr:rowOff>46862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63390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134372</xdr:rowOff>
    </xdr:from>
    <xdr:to>
      <xdr:col>116</xdr:col>
      <xdr:colOff>114300</xdr:colOff>
      <xdr:row>77</xdr:row>
      <xdr:rowOff>64522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6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112799</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1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4927</xdr:rowOff>
    </xdr:from>
    <xdr:to>
      <xdr:col>112</xdr:col>
      <xdr:colOff>38100</xdr:colOff>
      <xdr:row>77</xdr:row>
      <xdr:rowOff>106527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97654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9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14833</xdr:rowOff>
    </xdr:from>
    <xdr:to>
      <xdr:col>107</xdr:col>
      <xdr:colOff>101600</xdr:colOff>
      <xdr:row>77</xdr:row>
      <xdr:rowOff>116433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1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107560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0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17387</xdr:rowOff>
    </xdr:from>
    <xdr:to>
      <xdr:col>102</xdr:col>
      <xdr:colOff>165100</xdr:colOff>
      <xdr:row>77</xdr:row>
      <xdr:rowOff>118987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110114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31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37809</xdr:rowOff>
    </xdr:from>
    <xdr:to>
      <xdr:col>98</xdr:col>
      <xdr:colOff>38100</xdr:colOff>
      <xdr:row>77</xdr:row>
      <xdr:rowOff>139409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2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130536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33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人件費：類似団体の平均値を下回っているが、今後も引き続き、適正な職員数の管理により人件費の削減に努める。</a:t>
          </a:r>
        </a:p>
        <a:p>
          <a:r>
            <a:rPr kumimoji="1" lang="ja-JP" altLang="en-US" sz="1200">
              <a:latin typeface="ＭＳ Ｐゴシック" panose="020B0600070205080204" pitchFamily="50" charset="-128"/>
              <a:ea typeface="ＭＳ Ｐゴシック" panose="020B0600070205080204" pitchFamily="50" charset="-128"/>
            </a:rPr>
            <a:t>補助費等：類似団体の平均値を下回っていが、今後も引き続き、補助金負担金の見直しを定期的（３年に１回）に行うなど、補助事業としての妥当性や補助額等を検証していく。</a:t>
          </a:r>
        </a:p>
        <a:p>
          <a:r>
            <a:rPr kumimoji="1" lang="ja-JP" altLang="en-US" sz="1200">
              <a:latin typeface="ＭＳ Ｐゴシック" panose="020B0600070205080204" pitchFamily="50" charset="-128"/>
              <a:ea typeface="ＭＳ Ｐゴシック" panose="020B0600070205080204" pitchFamily="50" charset="-128"/>
            </a:rPr>
            <a:t>公債費：類似団体の平均値を下回っているが、今後も引き続き、キャップ制の徹底による地方債残高の抑制を図るとともに、事業の緊急性や優先度のほか、後年度の財政負担の影響等を十分検討したうえで、市債の適正な発行と管理を行い、健全財政の維持に努める。</a:t>
          </a:r>
        </a:p>
        <a:p>
          <a:r>
            <a:rPr kumimoji="1" lang="ja-JP" altLang="en-US" sz="1200">
              <a:latin typeface="ＭＳ Ｐゴシック" panose="020B0600070205080204" pitchFamily="50" charset="-128"/>
              <a:ea typeface="ＭＳ Ｐゴシック" panose="020B0600070205080204" pitchFamily="50" charset="-128"/>
            </a:rPr>
            <a:t>貸付金：市内企業に対する市制度資金の貸付（預託金）を実施していることから、類似団体や全国の平均値を大きく上回っている。</a:t>
          </a:r>
        </a:p>
        <a:p>
          <a:r>
            <a:rPr kumimoji="1" lang="ja-JP" altLang="en-US" sz="1200">
              <a:latin typeface="ＭＳ Ｐゴシック" panose="020B0600070205080204" pitchFamily="50" charset="-128"/>
              <a:ea typeface="ＭＳ Ｐゴシック" panose="020B0600070205080204" pitchFamily="50" charset="-128"/>
            </a:rPr>
            <a:t>維持補修費及び普通建設事業費：公共施設やインフラ施設等の老朽化対策に要する経費等が増加していることから、公共施設等総合管理計画を推進し適正管理に努める。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長野県岡谷市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47,038
46,140
85.10
22,203,555
21,420,317
735,552
12,481,005
21,749,916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34925</xdr:rowOff>
    </xdr:from>
    <xdr:to>
      <xdr:col>24</xdr:col>
      <xdr:colOff>63500</xdr:colOff>
      <xdr:row>37</xdr:row>
      <xdr:rowOff>48641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78575"/>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76725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34925</xdr:rowOff>
    </xdr:from>
    <xdr:to>
      <xdr:col>19</xdr:col>
      <xdr:colOff>177800</xdr:colOff>
      <xdr:row>37</xdr:row>
      <xdr:rowOff>53594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78575"/>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21099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53594</xdr:rowOff>
    </xdr:from>
    <xdr:to>
      <xdr:col>15</xdr:col>
      <xdr:colOff>50800</xdr:colOff>
      <xdr:row>37</xdr:row>
      <xdr:rowOff>68453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9724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68453</xdr:rowOff>
    </xdr:from>
    <xdr:to>
      <xdr:col>10</xdr:col>
      <xdr:colOff>114300</xdr:colOff>
      <xdr:row>37</xdr:row>
      <xdr:rowOff>116078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12103"/>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42435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41656</xdr:rowOff>
    </xdr:from>
    <xdr:to>
      <xdr:col>6</xdr:col>
      <xdr:colOff>38100</xdr:colOff>
      <xdr:row>38</xdr:row>
      <xdr:rowOff>143256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134383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169291</xdr:rowOff>
    </xdr:from>
    <xdr:to>
      <xdr:col>24</xdr:col>
      <xdr:colOff>114300</xdr:colOff>
      <xdr:row>37</xdr:row>
      <xdr:rowOff>99441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147718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155575</xdr:rowOff>
    </xdr:from>
    <xdr:to>
      <xdr:col>20</xdr:col>
      <xdr:colOff>38100</xdr:colOff>
      <xdr:row>37</xdr:row>
      <xdr:rowOff>85725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76852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2794</xdr:rowOff>
    </xdr:from>
    <xdr:to>
      <xdr:col>15</xdr:col>
      <xdr:colOff>101600</xdr:colOff>
      <xdr:row>37</xdr:row>
      <xdr:rowOff>104394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95521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17653</xdr:rowOff>
    </xdr:from>
    <xdr:to>
      <xdr:col>10</xdr:col>
      <xdr:colOff>165100</xdr:colOff>
      <xdr:row>37</xdr:row>
      <xdr:rowOff>119253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110380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5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65278</xdr:rowOff>
    </xdr:from>
    <xdr:to>
      <xdr:col>6</xdr:col>
      <xdr:colOff>38100</xdr:colOff>
      <xdr:row>37</xdr:row>
      <xdr:rowOff>166878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11955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8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145971</xdr:rowOff>
    </xdr:from>
    <xdr:to>
      <xdr:col>24</xdr:col>
      <xdr:colOff>63500</xdr:colOff>
      <xdr:row>58</xdr:row>
      <xdr:rowOff>11524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18621"/>
          <a:ext cx="838200" cy="3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145971</xdr:rowOff>
    </xdr:from>
    <xdr:to>
      <xdr:col>19</xdr:col>
      <xdr:colOff>177800</xdr:colOff>
      <xdr:row>57</xdr:row>
      <xdr:rowOff>148326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18621"/>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8129</xdr:rowOff>
    </xdr:from>
    <xdr:to>
      <xdr:col>15</xdr:col>
      <xdr:colOff>50800</xdr:colOff>
      <xdr:row>57</xdr:row>
      <xdr:rowOff>148326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09329"/>
          <a:ext cx="889000" cy="31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8129</xdr:rowOff>
    </xdr:from>
    <xdr:to>
      <xdr:col>10</xdr:col>
      <xdr:colOff>114300</xdr:colOff>
      <xdr:row>58</xdr:row>
      <xdr:rowOff>43939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09329"/>
          <a:ext cx="889000" cy="37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102677</xdr:rowOff>
    </xdr:from>
    <xdr:to>
      <xdr:col>6</xdr:col>
      <xdr:colOff>38100</xdr:colOff>
      <xdr:row>58</xdr:row>
      <xdr:rowOff>32827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49354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132174</xdr:rowOff>
    </xdr:from>
    <xdr:to>
      <xdr:col>24</xdr:col>
      <xdr:colOff>114300</xdr:colOff>
      <xdr:row>58</xdr:row>
      <xdr:rowOff>62324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47101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95171</xdr:rowOff>
    </xdr:from>
    <xdr:to>
      <xdr:col>20</xdr:col>
      <xdr:colOff>38100</xdr:colOff>
      <xdr:row>58</xdr:row>
      <xdr:rowOff>25321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16448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6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97526</xdr:rowOff>
    </xdr:from>
    <xdr:to>
      <xdr:col>15</xdr:col>
      <xdr:colOff>101600</xdr:colOff>
      <xdr:row>58</xdr:row>
      <xdr:rowOff>27676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7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18803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128779</xdr:rowOff>
    </xdr:from>
    <xdr:to>
      <xdr:col>10</xdr:col>
      <xdr:colOff>165100</xdr:colOff>
      <xdr:row>56</xdr:row>
      <xdr:rowOff>58929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5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50056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5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164589</xdr:rowOff>
    </xdr:from>
    <xdr:to>
      <xdr:col>6</xdr:col>
      <xdr:colOff>38100</xdr:colOff>
      <xdr:row>58</xdr:row>
      <xdr:rowOff>94739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85866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148779</xdr:rowOff>
    </xdr:from>
    <xdr:to>
      <xdr:col>24</xdr:col>
      <xdr:colOff>63500</xdr:colOff>
      <xdr:row>77</xdr:row>
      <xdr:rowOff>76116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78979"/>
          <a:ext cx="838200" cy="9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146307</xdr:rowOff>
    </xdr:from>
    <xdr:to>
      <xdr:col>19</xdr:col>
      <xdr:colOff>177800</xdr:colOff>
      <xdr:row>77</xdr:row>
      <xdr:rowOff>76116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76507"/>
          <a:ext cx="889000" cy="10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146307</xdr:rowOff>
    </xdr:from>
    <xdr:to>
      <xdr:col>15</xdr:col>
      <xdr:colOff>50800</xdr:colOff>
      <xdr:row>77</xdr:row>
      <xdr:rowOff>157226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76507"/>
          <a:ext cx="889000" cy="18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157226</xdr:rowOff>
    </xdr:from>
    <xdr:to>
      <xdr:col>10</xdr:col>
      <xdr:colOff>114300</xdr:colOff>
      <xdr:row>78</xdr:row>
      <xdr:rowOff>46715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58876"/>
          <a:ext cx="889000" cy="6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97979</xdr:rowOff>
    </xdr:from>
    <xdr:to>
      <xdr:col>24</xdr:col>
      <xdr:colOff>114300</xdr:colOff>
      <xdr:row>77</xdr:row>
      <xdr:rowOff>28129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2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76406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0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25316</xdr:rowOff>
    </xdr:from>
    <xdr:to>
      <xdr:col>20</xdr:col>
      <xdr:colOff>38100</xdr:colOff>
      <xdr:row>77</xdr:row>
      <xdr:rowOff>126916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2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118043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1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95507</xdr:rowOff>
    </xdr:from>
    <xdr:to>
      <xdr:col>15</xdr:col>
      <xdr:colOff>101600</xdr:colOff>
      <xdr:row>77</xdr:row>
      <xdr:rowOff>25657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2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16784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1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106426</xdr:rowOff>
    </xdr:from>
    <xdr:to>
      <xdr:col>10</xdr:col>
      <xdr:colOff>165100</xdr:colOff>
      <xdr:row>78</xdr:row>
      <xdr:rowOff>36576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0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27703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0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167365</xdr:rowOff>
    </xdr:from>
    <xdr:to>
      <xdr:col>6</xdr:col>
      <xdr:colOff>38100</xdr:colOff>
      <xdr:row>78</xdr:row>
      <xdr:rowOff>97515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6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88642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6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71062</xdr:rowOff>
    </xdr:from>
    <xdr:to>
      <xdr:col>24</xdr:col>
      <xdr:colOff>63500</xdr:colOff>
      <xdr:row>96</xdr:row>
      <xdr:rowOff>124231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30262"/>
          <a:ext cx="838200" cy="5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71062</xdr:rowOff>
    </xdr:from>
    <xdr:to>
      <xdr:col>19</xdr:col>
      <xdr:colOff>177800</xdr:colOff>
      <xdr:row>96</xdr:row>
      <xdr:rowOff>96628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30262"/>
          <a:ext cx="889000" cy="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96628</xdr:rowOff>
    </xdr:from>
    <xdr:to>
      <xdr:col>15</xdr:col>
      <xdr:colOff>50800</xdr:colOff>
      <xdr:row>97</xdr:row>
      <xdr:rowOff>92132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55828"/>
          <a:ext cx="889000" cy="16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92132</xdr:rowOff>
    </xdr:from>
    <xdr:to>
      <xdr:col>10</xdr:col>
      <xdr:colOff>114300</xdr:colOff>
      <xdr:row>98</xdr:row>
      <xdr:rowOff>62185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22782"/>
          <a:ext cx="889000" cy="1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73431</xdr:rowOff>
    </xdr:from>
    <xdr:to>
      <xdr:col>24</xdr:col>
      <xdr:colOff>114300</xdr:colOff>
      <xdr:row>97</xdr:row>
      <xdr:rowOff>3581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3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51858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1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20262</xdr:rowOff>
    </xdr:from>
    <xdr:to>
      <xdr:col>20</xdr:col>
      <xdr:colOff>38100</xdr:colOff>
      <xdr:row>96</xdr:row>
      <xdr:rowOff>121862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7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112989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7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45828</xdr:rowOff>
    </xdr:from>
    <xdr:to>
      <xdr:col>15</xdr:col>
      <xdr:colOff>101600</xdr:colOff>
      <xdr:row>96</xdr:row>
      <xdr:rowOff>147428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0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138555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9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41332</xdr:rowOff>
    </xdr:from>
    <xdr:to>
      <xdr:col>10</xdr:col>
      <xdr:colOff>165100</xdr:colOff>
      <xdr:row>97</xdr:row>
      <xdr:rowOff>142932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134059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7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11385</xdr:rowOff>
    </xdr:from>
    <xdr:to>
      <xdr:col>6</xdr:col>
      <xdr:colOff>38100</xdr:colOff>
      <xdr:row>98</xdr:row>
      <xdr:rowOff>112985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104112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0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22787</xdr:rowOff>
    </xdr:from>
    <xdr:to>
      <xdr:col>55</xdr:col>
      <xdr:colOff>0</xdr:colOff>
      <xdr:row>36</xdr:row>
      <xdr:rowOff>28666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194987"/>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56223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99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21155</xdr:rowOff>
    </xdr:from>
    <xdr:to>
      <xdr:col>50</xdr:col>
      <xdr:colOff>114300</xdr:colOff>
      <xdr:row>36</xdr:row>
      <xdr:rowOff>28666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193355"/>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31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21155</xdr:rowOff>
    </xdr:from>
    <xdr:to>
      <xdr:col>45</xdr:col>
      <xdr:colOff>177800</xdr:colOff>
      <xdr:row>36</xdr:row>
      <xdr:rowOff>50546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19335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50546</xdr:rowOff>
    </xdr:from>
    <xdr:to>
      <xdr:col>41</xdr:col>
      <xdr:colOff>50800</xdr:colOff>
      <xdr:row>36</xdr:row>
      <xdr:rowOff>95286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222746"/>
          <a:ext cx="889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129702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116985</xdr:rowOff>
    </xdr:from>
    <xdr:to>
      <xdr:col>36</xdr:col>
      <xdr:colOff>165100</xdr:colOff>
      <xdr:row>37</xdr:row>
      <xdr:rowOff>47135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38262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3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143437</xdr:rowOff>
    </xdr:from>
    <xdr:to>
      <xdr:col>55</xdr:col>
      <xdr:colOff>50800</xdr:colOff>
      <xdr:row>36</xdr:row>
      <xdr:rowOff>73587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1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166314</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99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149316</xdr:rowOff>
    </xdr:from>
    <xdr:to>
      <xdr:col>50</xdr:col>
      <xdr:colOff>165100</xdr:colOff>
      <xdr:row>36</xdr:row>
      <xdr:rowOff>79466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15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95993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92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141805</xdr:rowOff>
    </xdr:from>
    <xdr:to>
      <xdr:col>46</xdr:col>
      <xdr:colOff>38100</xdr:colOff>
      <xdr:row>36</xdr:row>
      <xdr:rowOff>71955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14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88482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91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171196</xdr:rowOff>
    </xdr:from>
    <xdr:to>
      <xdr:col>41</xdr:col>
      <xdr:colOff>101600</xdr:colOff>
      <xdr:row>36</xdr:row>
      <xdr:rowOff>101346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117873</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94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44486</xdr:rowOff>
    </xdr:from>
    <xdr:to>
      <xdr:col>36</xdr:col>
      <xdr:colOff>165100</xdr:colOff>
      <xdr:row>36</xdr:row>
      <xdr:rowOff>146086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2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162613</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99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108515</xdr:rowOff>
    </xdr:from>
    <xdr:to>
      <xdr:col>55</xdr:col>
      <xdr:colOff>0</xdr:colOff>
      <xdr:row>58</xdr:row>
      <xdr:rowOff>135586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052615"/>
          <a:ext cx="838200" cy="2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108515</xdr:rowOff>
    </xdr:from>
    <xdr:to>
      <xdr:col>50</xdr:col>
      <xdr:colOff>114300</xdr:colOff>
      <xdr:row>58</xdr:row>
      <xdr:rowOff>130632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52615"/>
          <a:ext cx="8890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121031</xdr:rowOff>
    </xdr:from>
    <xdr:to>
      <xdr:col>45</xdr:col>
      <xdr:colOff>177800</xdr:colOff>
      <xdr:row>58</xdr:row>
      <xdr:rowOff>130632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065131"/>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121031</xdr:rowOff>
    </xdr:from>
    <xdr:to>
      <xdr:col>41</xdr:col>
      <xdr:colOff>50800</xdr:colOff>
      <xdr:row>58</xdr:row>
      <xdr:rowOff>138385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065131"/>
          <a:ext cx="8890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78194</xdr:rowOff>
    </xdr:from>
    <xdr:to>
      <xdr:col>36</xdr:col>
      <xdr:colOff>165100</xdr:colOff>
      <xdr:row>58</xdr:row>
      <xdr:rowOff>8344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24871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6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84786</xdr:rowOff>
    </xdr:from>
    <xdr:to>
      <xdr:col>55</xdr:col>
      <xdr:colOff>50800</xdr:colOff>
      <xdr:row>59</xdr:row>
      <xdr:rowOff>14936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171163</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4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57715</xdr:rowOff>
    </xdr:from>
    <xdr:to>
      <xdr:col>50</xdr:col>
      <xdr:colOff>165100</xdr:colOff>
      <xdr:row>58</xdr:row>
      <xdr:rowOff>159315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150442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09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79832</xdr:rowOff>
    </xdr:from>
    <xdr:to>
      <xdr:col>46</xdr:col>
      <xdr:colOff>38100</xdr:colOff>
      <xdr:row>59</xdr:row>
      <xdr:rowOff>9982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2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1109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1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70231</xdr:rowOff>
    </xdr:from>
    <xdr:to>
      <xdr:col>41</xdr:col>
      <xdr:colOff>101600</xdr:colOff>
      <xdr:row>59</xdr:row>
      <xdr:rowOff>381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1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162958</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0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87585</xdr:rowOff>
    </xdr:from>
    <xdr:to>
      <xdr:col>36</xdr:col>
      <xdr:colOff>165100</xdr:colOff>
      <xdr:row>59</xdr:row>
      <xdr:rowOff>17735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8862</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2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114650</xdr:rowOff>
    </xdr:from>
    <xdr:to>
      <xdr:col>55</xdr:col>
      <xdr:colOff>0</xdr:colOff>
      <xdr:row>74</xdr:row>
      <xdr:rowOff>155664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801950"/>
          <a:ext cx="838200" cy="4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109123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3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78587</xdr:rowOff>
    </xdr:from>
    <xdr:to>
      <xdr:col>50</xdr:col>
      <xdr:colOff>114300</xdr:colOff>
      <xdr:row>74</xdr:row>
      <xdr:rowOff>114650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765887"/>
          <a:ext cx="889000" cy="3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56490</xdr:rowOff>
    </xdr:from>
    <xdr:to>
      <xdr:col>45</xdr:col>
      <xdr:colOff>177800</xdr:colOff>
      <xdr:row>74</xdr:row>
      <xdr:rowOff>78587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572340"/>
          <a:ext cx="889000" cy="19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56490</xdr:rowOff>
    </xdr:from>
    <xdr:to>
      <xdr:col>41</xdr:col>
      <xdr:colOff>50800</xdr:colOff>
      <xdr:row>75</xdr:row>
      <xdr:rowOff>132632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572340"/>
          <a:ext cx="889000" cy="4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164958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24807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104864</xdr:rowOff>
    </xdr:from>
    <xdr:to>
      <xdr:col>55</xdr:col>
      <xdr:colOff>50800</xdr:colOff>
      <xdr:row>75</xdr:row>
      <xdr:rowOff>35014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7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127741</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6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63850</xdr:rowOff>
    </xdr:from>
    <xdr:to>
      <xdr:col>50</xdr:col>
      <xdr:colOff>165100</xdr:colOff>
      <xdr:row>74</xdr:row>
      <xdr:rowOff>165450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75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10527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52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27787</xdr:rowOff>
    </xdr:from>
    <xdr:to>
      <xdr:col>46</xdr:col>
      <xdr:colOff>38100</xdr:colOff>
      <xdr:row>74</xdr:row>
      <xdr:rowOff>129387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71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145914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49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5690</xdr:rowOff>
    </xdr:from>
    <xdr:to>
      <xdr:col>41</xdr:col>
      <xdr:colOff>101600</xdr:colOff>
      <xdr:row>73</xdr:row>
      <xdr:rowOff>107290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52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123817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29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81832</xdr:rowOff>
    </xdr:from>
    <xdr:to>
      <xdr:col>36</xdr:col>
      <xdr:colOff>165100</xdr:colOff>
      <xdr:row>76</xdr:row>
      <xdr:rowOff>11982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94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28509</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7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136410</xdr:rowOff>
    </xdr:from>
    <xdr:to>
      <xdr:col>55</xdr:col>
      <xdr:colOff>0</xdr:colOff>
      <xdr:row>98</xdr:row>
      <xdr:rowOff>23685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767060"/>
          <a:ext cx="838200" cy="5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23685</xdr:rowOff>
    </xdr:from>
    <xdr:to>
      <xdr:col>50</xdr:col>
      <xdr:colOff>114300</xdr:colOff>
      <xdr:row>98</xdr:row>
      <xdr:rowOff>46952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825785"/>
          <a:ext cx="889000" cy="2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46952</xdr:rowOff>
    </xdr:from>
    <xdr:to>
      <xdr:col>45</xdr:col>
      <xdr:colOff>177800</xdr:colOff>
      <xdr:row>98</xdr:row>
      <xdr:rowOff>81204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849052"/>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81204</xdr:rowOff>
    </xdr:from>
    <xdr:to>
      <xdr:col>41</xdr:col>
      <xdr:colOff>50800</xdr:colOff>
      <xdr:row>98</xdr:row>
      <xdr:rowOff>118453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883304"/>
          <a:ext cx="889000" cy="3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158890</xdr:rowOff>
    </xdr:from>
    <xdr:to>
      <xdr:col>36</xdr:col>
      <xdr:colOff>165100</xdr:colOff>
      <xdr:row>98</xdr:row>
      <xdr:rowOff>89040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7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105567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5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85610</xdr:rowOff>
    </xdr:from>
    <xdr:to>
      <xdr:col>55</xdr:col>
      <xdr:colOff>50800</xdr:colOff>
      <xdr:row>98</xdr:row>
      <xdr:rowOff>15760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64037</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9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144335</xdr:rowOff>
    </xdr:from>
    <xdr:to>
      <xdr:col>50</xdr:col>
      <xdr:colOff>165100</xdr:colOff>
      <xdr:row>98</xdr:row>
      <xdr:rowOff>74485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65612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167602</xdr:rowOff>
    </xdr:from>
    <xdr:to>
      <xdr:col>46</xdr:col>
      <xdr:colOff>38100</xdr:colOff>
      <xdr:row>98</xdr:row>
      <xdr:rowOff>97752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9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88879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30404</xdr:rowOff>
    </xdr:from>
    <xdr:to>
      <xdr:col>41</xdr:col>
      <xdr:colOff>101600</xdr:colOff>
      <xdr:row>98</xdr:row>
      <xdr:rowOff>132004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83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123131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92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67653</xdr:rowOff>
    </xdr:from>
    <xdr:to>
      <xdr:col>36</xdr:col>
      <xdr:colOff>165100</xdr:colOff>
      <xdr:row>98</xdr:row>
      <xdr:rowOff>169253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8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160380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96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122435</xdr:rowOff>
    </xdr:from>
    <xdr:to>
      <xdr:col>85</xdr:col>
      <xdr:colOff>127000</xdr:colOff>
      <xdr:row>38</xdr:row>
      <xdr:rowOff>130469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637535"/>
          <a:ext cx="8382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110428</xdr:rowOff>
    </xdr:from>
    <xdr:to>
      <xdr:col>81</xdr:col>
      <xdr:colOff>50800</xdr:colOff>
      <xdr:row>38</xdr:row>
      <xdr:rowOff>122435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625528"/>
          <a:ext cx="889000" cy="1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105410</xdr:rowOff>
    </xdr:from>
    <xdr:to>
      <xdr:col>76</xdr:col>
      <xdr:colOff>114300</xdr:colOff>
      <xdr:row>38</xdr:row>
      <xdr:rowOff>110428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620510"/>
          <a:ext cx="8890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105410</xdr:rowOff>
    </xdr:from>
    <xdr:to>
      <xdr:col>71</xdr:col>
      <xdr:colOff>177800</xdr:colOff>
      <xdr:row>38</xdr:row>
      <xdr:rowOff>139722</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620510"/>
          <a:ext cx="889000" cy="3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37922</xdr:rowOff>
    </xdr:from>
    <xdr:to>
      <xdr:col>67</xdr:col>
      <xdr:colOff>101600</xdr:colOff>
      <xdr:row>38</xdr:row>
      <xdr:rowOff>139522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5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156049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2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79669</xdr:rowOff>
    </xdr:from>
    <xdr:to>
      <xdr:col>85</xdr:col>
      <xdr:colOff>177800</xdr:colOff>
      <xdr:row>39</xdr:row>
      <xdr:rowOff>9819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9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166046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50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71635</xdr:rowOff>
    </xdr:from>
    <xdr:to>
      <xdr:col>81</xdr:col>
      <xdr:colOff>101600</xdr:colOff>
      <xdr:row>39</xdr:row>
      <xdr:rowOff>1785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164362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59628</xdr:rowOff>
    </xdr:from>
    <xdr:to>
      <xdr:col>76</xdr:col>
      <xdr:colOff>165100</xdr:colOff>
      <xdr:row>38</xdr:row>
      <xdr:rowOff>161228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152355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6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147337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88922</xdr:rowOff>
    </xdr:from>
    <xdr:to>
      <xdr:col>67</xdr:col>
      <xdr:colOff>101600</xdr:colOff>
      <xdr:row>39</xdr:row>
      <xdr:rowOff>19072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60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10199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9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167513</xdr:rowOff>
    </xdr:from>
    <xdr:to>
      <xdr:col>85</xdr:col>
      <xdr:colOff>127000</xdr:colOff>
      <xdr:row>59</xdr:row>
      <xdr:rowOff>7243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10111613"/>
          <a:ext cx="838200" cy="1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70140</xdr:rowOff>
    </xdr:from>
    <xdr:to>
      <xdr:col>81</xdr:col>
      <xdr:colOff>50800</xdr:colOff>
      <xdr:row>59</xdr:row>
      <xdr:rowOff>7243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10014240"/>
          <a:ext cx="889000" cy="10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70140</xdr:rowOff>
    </xdr:from>
    <xdr:to>
      <xdr:col>76</xdr:col>
      <xdr:colOff>114300</xdr:colOff>
      <xdr:row>58</xdr:row>
      <xdr:rowOff>132733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10014240"/>
          <a:ext cx="889000" cy="6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132733</xdr:rowOff>
    </xdr:from>
    <xdr:to>
      <xdr:col>71</xdr:col>
      <xdr:colOff>177800</xdr:colOff>
      <xdr:row>58</xdr:row>
      <xdr:rowOff>149061</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1007683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134838</xdr:rowOff>
    </xdr:from>
    <xdr:to>
      <xdr:col>67</xdr:col>
      <xdr:colOff>101600</xdr:colOff>
      <xdr:row>58</xdr:row>
      <xdr:rowOff>64988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81515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116713</xdr:rowOff>
    </xdr:from>
    <xdr:to>
      <xdr:col>85</xdr:col>
      <xdr:colOff>177800</xdr:colOff>
      <xdr:row>59</xdr:row>
      <xdr:rowOff>46863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100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31640</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97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127893</xdr:rowOff>
    </xdr:from>
    <xdr:to>
      <xdr:col>81</xdr:col>
      <xdr:colOff>101600</xdr:colOff>
      <xdr:row>59</xdr:row>
      <xdr:rowOff>58043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1007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49170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1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19340</xdr:rowOff>
    </xdr:from>
    <xdr:to>
      <xdr:col>76</xdr:col>
      <xdr:colOff>165100</xdr:colOff>
      <xdr:row>58</xdr:row>
      <xdr:rowOff>120940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96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112067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05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81933</xdr:rowOff>
    </xdr:from>
    <xdr:to>
      <xdr:col>72</xdr:col>
      <xdr:colOff>38100</xdr:colOff>
      <xdr:row>59</xdr:row>
      <xdr:rowOff>12083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1002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3210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11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98261</xdr:rowOff>
    </xdr:from>
    <xdr:to>
      <xdr:col>67</xdr:col>
      <xdr:colOff>101600</xdr:colOff>
      <xdr:row>59</xdr:row>
      <xdr:rowOff>28411</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100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19538</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13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125261</xdr:rowOff>
    </xdr:from>
    <xdr:to>
      <xdr:col>85</xdr:col>
      <xdr:colOff>127000</xdr:colOff>
      <xdr:row>77</xdr:row>
      <xdr:rowOff>167475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155461"/>
          <a:ext cx="838200" cy="21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6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125261</xdr:rowOff>
    </xdr:from>
    <xdr:to>
      <xdr:col>81</xdr:col>
      <xdr:colOff>50800</xdr:colOff>
      <xdr:row>77</xdr:row>
      <xdr:rowOff>109677</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155461"/>
          <a:ext cx="889000" cy="15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125240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109677</xdr:rowOff>
    </xdr:from>
    <xdr:to>
      <xdr:col>76</xdr:col>
      <xdr:colOff>114300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311327"/>
          <a:ext cx="889000" cy="27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102607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4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38075</xdr:rowOff>
    </xdr:from>
    <xdr:to>
      <xdr:col>67</xdr:col>
      <xdr:colOff>101600</xdr:colOff>
      <xdr:row>78</xdr:row>
      <xdr:rowOff>139675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156202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116675</xdr:rowOff>
    </xdr:from>
    <xdr:to>
      <xdr:col>85</xdr:col>
      <xdr:colOff>177800</xdr:colOff>
      <xdr:row>78</xdr:row>
      <xdr:rowOff>46825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3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139552</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16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74461</xdr:rowOff>
    </xdr:from>
    <xdr:to>
      <xdr:col>81</xdr:col>
      <xdr:colOff>101600</xdr:colOff>
      <xdr:row>77</xdr:row>
      <xdr:rowOff>4611</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10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21137</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14111" y="1287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58877</xdr:rowOff>
    </xdr:from>
    <xdr:to>
      <xdr:col>76</xdr:col>
      <xdr:colOff>165100</xdr:colOff>
      <xdr:row>77</xdr:row>
      <xdr:rowOff>160477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2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5554</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03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58889</xdr:rowOff>
    </xdr:from>
    <xdr:to>
      <xdr:col>85</xdr:col>
      <xdr:colOff>127000</xdr:colOff>
      <xdr:row>96</xdr:row>
      <xdr:rowOff>62382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518089"/>
          <a:ext cx="8382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51118</xdr:rowOff>
    </xdr:from>
    <xdr:to>
      <xdr:col>81</xdr:col>
      <xdr:colOff>50800</xdr:colOff>
      <xdr:row>96</xdr:row>
      <xdr:rowOff>62382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510318"/>
          <a:ext cx="889000" cy="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11481</xdr:rowOff>
    </xdr:from>
    <xdr:to>
      <xdr:col>76</xdr:col>
      <xdr:colOff>114300</xdr:colOff>
      <xdr:row>96</xdr:row>
      <xdr:rowOff>51118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470681"/>
          <a:ext cx="889000" cy="3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139015</xdr:rowOff>
    </xdr:from>
    <xdr:to>
      <xdr:col>71</xdr:col>
      <xdr:colOff>177800</xdr:colOff>
      <xdr:row>96</xdr:row>
      <xdr:rowOff>11481</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426765"/>
          <a:ext cx="889000" cy="4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166903</xdr:rowOff>
    </xdr:from>
    <xdr:to>
      <xdr:col>67</xdr:col>
      <xdr:colOff>101600</xdr:colOff>
      <xdr:row>96</xdr:row>
      <xdr:rowOff>97053</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88180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8089</xdr:rowOff>
    </xdr:from>
    <xdr:to>
      <xdr:col>85</xdr:col>
      <xdr:colOff>177800</xdr:colOff>
      <xdr:row>96</xdr:row>
      <xdr:rowOff>109689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46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157966</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44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11582</xdr:rowOff>
    </xdr:from>
    <xdr:to>
      <xdr:col>81</xdr:col>
      <xdr:colOff>101600</xdr:colOff>
      <xdr:row>96</xdr:row>
      <xdr:rowOff>113182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4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104309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5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318</xdr:rowOff>
    </xdr:from>
    <xdr:to>
      <xdr:col>76</xdr:col>
      <xdr:colOff>165100</xdr:colOff>
      <xdr:row>96</xdr:row>
      <xdr:rowOff>101918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4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93045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5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132131</xdr:rowOff>
    </xdr:from>
    <xdr:to>
      <xdr:col>72</xdr:col>
      <xdr:colOff>38100</xdr:colOff>
      <xdr:row>96</xdr:row>
      <xdr:rowOff>62281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4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53408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51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88215</xdr:rowOff>
    </xdr:from>
    <xdr:to>
      <xdr:col>67</xdr:col>
      <xdr:colOff>101600</xdr:colOff>
      <xdr:row>96</xdr:row>
      <xdr:rowOff>18365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3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34892</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15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153797</xdr:rowOff>
    </xdr:from>
    <xdr:to>
      <xdr:col>98</xdr:col>
      <xdr:colOff>38100</xdr:colOff>
      <xdr:row>39</xdr:row>
      <xdr:rowOff>83947</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6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100474</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441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民生費：保育士に係る人件費（会計年度任用職員）の増などにより増加しているものの、類似団体の平均値は下回っている。</a:t>
          </a:r>
        </a:p>
        <a:p>
          <a:r>
            <a:rPr kumimoji="1" lang="ja-JP" altLang="en-US" sz="1200">
              <a:latin typeface="ＭＳ Ｐゴシック" panose="020B0600070205080204" pitchFamily="50" charset="-128"/>
              <a:ea typeface="ＭＳ Ｐゴシック" panose="020B0600070205080204" pitchFamily="50" charset="-128"/>
            </a:rPr>
            <a:t>商工費：市内企業に対する市独自の補助金のほか、制度資金の貸付（預託金）や利子補給などを実施していることから、類似団体の平均値を大きく上回っている。</a:t>
          </a:r>
        </a:p>
        <a:p>
          <a:r>
            <a:rPr kumimoji="1" lang="ja-JP" altLang="en-US" sz="1200">
              <a:latin typeface="ＭＳ Ｐゴシック" panose="020B0600070205080204" pitchFamily="50" charset="-128"/>
              <a:ea typeface="ＭＳ Ｐゴシック" panose="020B0600070205080204" pitchFamily="50" charset="-128"/>
            </a:rPr>
            <a:t>災害復旧費：令和３年８月の大雨災害の復旧に要する経費。</a:t>
          </a:r>
        </a:p>
        <a:p>
          <a:r>
            <a:rPr kumimoji="1" lang="ja-JP" altLang="en-US" sz="1200">
              <a:latin typeface="ＭＳ Ｐゴシック" panose="020B0600070205080204" pitchFamily="50" charset="-128"/>
              <a:ea typeface="ＭＳ Ｐゴシック" panose="020B0600070205080204" pitchFamily="50" charset="-128"/>
            </a:rPr>
            <a:t>公債費：元利償還金の減により、類似団体の平均値を下回っている。公債費の増加は、財政の硬直化を招くことから、引き続き、キャップ制の徹底による地方債残高の抑制を図るとともに、</a:t>
          </a:r>
        </a:p>
        <a:p>
          <a:r>
            <a:rPr kumimoji="1" lang="ja-JP" altLang="en-US" sz="1200">
              <a:latin typeface="ＭＳ Ｐゴシック" panose="020B0600070205080204" pitchFamily="50" charset="-128"/>
              <a:ea typeface="ＭＳ Ｐゴシック" panose="020B0600070205080204" pitchFamily="50" charset="-128"/>
            </a:rPr>
            <a:t>　　　　　事業の緊急性や優先度のほか、後年度の財政負担の影響等を十分検討したうえで、市債の適正な発行と管理を行い、健全財政の維持に努める。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長野県岡谷市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５年度の実質収支額は５２６百万円とった。また、財政調整基金残高は２，５１６百万円となり、「岡谷市行財政改革プログラム」において目標数値として設定している令和５年度末の財政調整基金・減債基残高１５億円が確保できた。</a:t>
          </a:r>
        </a:p>
        <a:p>
          <a:r>
            <a:rPr kumimoji="1" lang="ja-JP" altLang="en-US" sz="1200">
              <a:latin typeface="ＭＳ ゴシック" pitchFamily="49" charset="-128"/>
              <a:ea typeface="ＭＳ ゴシック" pitchFamily="49" charset="-128"/>
            </a:rPr>
            <a:t>　全国的に自然災害が多発している状況や原油・物価高騰等による影響が不透明であること等を考慮すると、将来起こりうるリスクに適切に対応できるよう基金残高の確保についてより一層留意する必要があることから、将来にわたる安定した財政運営の推進に向け、引き続き基金の残高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長野県岡谷市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地域開発事業特別会計を除く全ての会計において、実質収支が黒字となっており、実質赤字比率、連結実質赤字比率ともに数値無しとなっている。</a:t>
          </a:r>
        </a:p>
        <a:p>
          <a:r>
            <a:rPr kumimoji="1" lang="ja-JP" altLang="en-US" sz="1200">
              <a:latin typeface="ＭＳ ゴシック" pitchFamily="49" charset="-128"/>
              <a:ea typeface="ＭＳ ゴシック" pitchFamily="49" charset="-128"/>
            </a:rPr>
            <a:t>　地域開発事業特別会計では、市事業の先行取得用地を保有しているが、事業化の際には一般会計へ持ち替えを行うことにより、赤字額の削減に努める。</a:t>
          </a:r>
        </a:p>
        <a:p>
          <a:r>
            <a:rPr kumimoji="1" lang="ja-JP" altLang="en-US" sz="1200">
              <a:latin typeface="ＭＳ ゴシック" pitchFamily="49" charset="-128"/>
              <a:ea typeface="ＭＳ ゴシック" pitchFamily="49" charset="-128"/>
            </a:rPr>
            <a:t>　一般会計はもとより、その他の特別会計及び企業会計においても、引き続き、経営の健全化に向けた取組みに努める。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長野県岡谷市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元利償還金が減となった一方で、公営企業債の元利償還金に対する繰入金が増となったことにより、実質公債費比率の分子は増となった。</a:t>
          </a:r>
        </a:p>
        <a:p>
          <a:r>
            <a:rPr kumimoji="1" lang="ja-JP" altLang="en-US" sz="1200">
              <a:latin typeface="ＭＳ ゴシック" pitchFamily="49" charset="-128"/>
              <a:ea typeface="ＭＳ ゴシック" pitchFamily="49" charset="-128"/>
            </a:rPr>
            <a:t>　引き続き、キャップ制の徹底による地方債残高の抑制を図るとともに、事業の緊急性や優先度のほか、後年度の財政負担の影響等を検討したうえで、市債の適正な発行と管理を行い、健全財政の維持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長野県岡谷市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の現在高をはじめ、公営企業会計の起債残高の減に伴う公営企業債等繰入見込額等が減となったことに加え、充当可能基金が増となったことに伴い、将来負担比率の分子全体で減となった。</a:t>
          </a:r>
        </a:p>
        <a:p>
          <a:r>
            <a:rPr kumimoji="1" lang="ja-JP" altLang="en-US" sz="1200">
              <a:latin typeface="ＭＳ ゴシック" pitchFamily="49" charset="-128"/>
              <a:ea typeface="ＭＳ ゴシック" pitchFamily="49" charset="-128"/>
            </a:rPr>
            <a:t>　しかしながら、依然として類似団体と比較すると高い数値であることから、一般会計の地方債残高については、今後も引き続き、キャップ制の徹底により残高の抑制に努め、健全で将来にわたって持続可能な財政運営を推進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長野県岡谷市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・行財政改革の取り組みによる歳出削減の効果やふるさと納税による寄附金の増などにより、近年基金残高は増加している。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等により、市税収入や地方交付税をはじめとした一般財源総額は、今後も減少が見込まれるなか、全国的に自然災害が多発している状況や原油・物価高騰等による影響が不透明であること等を考慮すると、将来起こりうるリスクに適切に対応できるよう基金残高の確保についてより一層留意する必要があることから、将来にわたる安定した財政運営の推進に向け、予算の効率的かつ効果的な執行に努めることにより、基金繰入額の抑制を図るなど、引き続き基金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岡谷市行財政改革プログラム（令和元年度～令和５年度）」に掲げている「持続可能な行財政運営の推進」に向け、事務事業の見直しや業務の効率化等を推進するとともに、歳入に見合った歳出規模への転換を図り、基金に頼らない安定的で持続可能な行財政基盤の確立に向けてより一層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・ふるさとまちづくり基金：自ら考え自ら行う地域づくりを進めるための財源に充てる場合。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・社会福祉施設整備基金：岡谷市社会福祉施設を整備する場合。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・市営住宅整備基金：市営住宅の建設整備又は地方債の償還をする場合。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・病院施設整備基金：岡谷市病院施設等の整備をする場合。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・旧岡谷市役所庁舎保全基金：旧岡谷市役所庁舎の保全に資する事業の財源に充てる場合。</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・決算余剰金やふるさと納税による寄附金を積立てたことによる増加。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やインフラ施設等の老朽化対策に要する経費等の増が見込まれていることから、予算の効率的かつ効果的な執行に努め、基金からの繰入額の抑制を図るとともに、引き続き、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・寄附金及び決算剰余金等の積立てによる増加。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岡谷市行財政改革プログラム（令和元年度～令和５年度）」において目標数値として設定している令和５年度末の財政調整基金・減債基残高１５億円が確保できたが、引き続き全国的に自然災害が多発している状況や原油・物価高騰等による影響が不透明であること等を考慮すると、将来起こりうるリスクに適切に対応できるよう基金残高の確保についてより一層留意する必要があることから、将来にわたる安定した財政運営の推進に向け、引き続き基金の残高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・利子及び決算剰余金等の積立てによる増加。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岡谷市行財政改革プログラム（令和元年度～令和５年度）」において目標数値として設定している令和５年度末の財政調整基金・減債基残高１５億円が確保できたが、引き続き全国的に自然災害が多発している状況や原油・物価高騰等による影響が不透明であること等を考慮すると、将来起こりうるリスクに適切に対応できるよう基金残高の確保についてより一層留意する必要があることから、将来にわたる安定した財政運営の推進に向け、引き続き基金の残高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22203555</v>
      </c>
      <c r="BO4" s="371"/>
      <c r="BP4" s="371"/>
      <c r="BQ4" s="371"/>
      <c r="BR4" s="371"/>
      <c r="BS4" s="371"/>
      <c r="BT4" s="371"/>
      <c r="BU4" s="372"/>
      <c r="BV4" s="370">
        <v>22977981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5.9</v>
      </c>
      <c r="CU4" s="377"/>
      <c r="CV4" s="377"/>
      <c r="CW4" s="377"/>
      <c r="CX4" s="377"/>
      <c r="CY4" s="377"/>
      <c r="CZ4" s="377"/>
      <c r="DA4" s="378"/>
      <c r="DB4" s="376">
        <v>6.6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21420317</v>
      </c>
      <c r="BO5" s="408"/>
      <c r="BP5" s="408"/>
      <c r="BQ5" s="408"/>
      <c r="BR5" s="408"/>
      <c r="BS5" s="408"/>
      <c r="BT5" s="408"/>
      <c r="BU5" s="409"/>
      <c r="BV5" s="407">
        <v>22072298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v>
      </c>
      <c r="CU5" s="405"/>
      <c r="CV5" s="405"/>
      <c r="CW5" s="405"/>
      <c r="CX5" s="405"/>
      <c r="CY5" s="405"/>
      <c r="CZ5" s="405"/>
      <c r="DA5" s="406"/>
      <c r="DB5" s="404">
        <v>86.2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783238</v>
      </c>
      <c r="BO6" s="408"/>
      <c r="BP6" s="408"/>
      <c r="BQ6" s="408"/>
      <c r="BR6" s="408"/>
      <c r="BS6" s="408"/>
      <c r="BT6" s="408"/>
      <c r="BU6" s="409"/>
      <c r="BV6" s="407">
        <v>905683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88.8</v>
      </c>
      <c r="CU6" s="445"/>
      <c r="CV6" s="445"/>
      <c r="CW6" s="445"/>
      <c r="CX6" s="445"/>
      <c r="CY6" s="445"/>
      <c r="CZ6" s="445"/>
      <c r="DA6" s="446"/>
      <c r="DB6" s="444">
        <v>88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47686</v>
      </c>
      <c r="BO7" s="408"/>
      <c r="BP7" s="408"/>
      <c r="BQ7" s="408"/>
      <c r="BR7" s="408"/>
      <c r="BS7" s="408"/>
      <c r="BT7" s="408"/>
      <c r="BU7" s="409"/>
      <c r="BV7" s="407">
        <v>93187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12481005</v>
      </c>
      <c r="CU7" s="408"/>
      <c r="CV7" s="408"/>
      <c r="CW7" s="408"/>
      <c r="CX7" s="408"/>
      <c r="CY7" s="408"/>
      <c r="CZ7" s="408"/>
      <c r="DA7" s="409"/>
      <c r="DB7" s="407">
        <v>12298936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735552</v>
      </c>
      <c r="BO8" s="408"/>
      <c r="BP8" s="408"/>
      <c r="BQ8" s="408"/>
      <c r="BR8" s="408"/>
      <c r="BS8" s="408"/>
      <c r="BT8" s="408"/>
      <c r="BU8" s="409"/>
      <c r="BV8" s="407">
        <v>812496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v>
      </c>
      <c r="CU8" s="448"/>
      <c r="CV8" s="448"/>
      <c r="CW8" s="448"/>
      <c r="CX8" s="448"/>
      <c r="CY8" s="448"/>
      <c r="CZ8" s="448"/>
      <c r="DA8" s="449"/>
      <c r="DB8" s="447">
        <v>0.61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47790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-76944</v>
      </c>
      <c r="BO9" s="408"/>
      <c r="BP9" s="408"/>
      <c r="BQ9" s="408"/>
      <c r="BR9" s="408"/>
      <c r="BS9" s="408"/>
      <c r="BT9" s="408"/>
      <c r="BU9" s="409"/>
      <c r="BV9" s="407">
        <v>-12846</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11.6</v>
      </c>
      <c r="CU9" s="405"/>
      <c r="CV9" s="405"/>
      <c r="CW9" s="405"/>
      <c r="CX9" s="405"/>
      <c r="CY9" s="405"/>
      <c r="CZ9" s="405"/>
      <c r="DA9" s="406"/>
      <c r="DB9" s="404">
        <v>11.7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50128</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239873</v>
      </c>
      <c r="BO10" s="408"/>
      <c r="BP10" s="408"/>
      <c r="BQ10" s="408"/>
      <c r="BR10" s="408"/>
      <c r="BS10" s="408"/>
      <c r="BT10" s="408"/>
      <c r="BU10" s="409"/>
      <c r="BV10" s="407">
        <v>351301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47038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46140</v>
      </c>
      <c r="S13" s="492"/>
      <c r="T13" s="492"/>
      <c r="U13" s="492"/>
      <c r="V13" s="493"/>
      <c r="W13" s="423" t="s">
        <v>131</v>
      </c>
      <c r="X13" s="424"/>
      <c r="Y13" s="424"/>
      <c r="Z13" s="424"/>
      <c r="AA13" s="424"/>
      <c r="AB13" s="414"/>
      <c r="AC13" s="458">
        <v>344</v>
      </c>
      <c r="AD13" s="459"/>
      <c r="AE13" s="459"/>
      <c r="AF13" s="459"/>
      <c r="AG13" s="501"/>
      <c r="AH13" s="458">
        <v>373</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162929</v>
      </c>
      <c r="BO13" s="408"/>
      <c r="BP13" s="408"/>
      <c r="BQ13" s="408"/>
      <c r="BR13" s="408"/>
      <c r="BS13" s="408"/>
      <c r="BT13" s="408"/>
      <c r="BU13" s="409"/>
      <c r="BV13" s="407">
        <v>338455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6.9</v>
      </c>
      <c r="CU13" s="405"/>
      <c r="CV13" s="405"/>
      <c r="CW13" s="405"/>
      <c r="CX13" s="405"/>
      <c r="CY13" s="405"/>
      <c r="CZ13" s="405"/>
      <c r="DA13" s="406"/>
      <c r="DB13" s="404">
        <v>7.3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47691</v>
      </c>
      <c r="S14" s="492"/>
      <c r="T14" s="492"/>
      <c r="U14" s="492"/>
      <c r="V14" s="493"/>
      <c r="W14" s="397"/>
      <c r="X14" s="398"/>
      <c r="Y14" s="398"/>
      <c r="Z14" s="398"/>
      <c r="AA14" s="398"/>
      <c r="AB14" s="387"/>
      <c r="AC14" s="494">
        <v>1.5</v>
      </c>
      <c r="AD14" s="495"/>
      <c r="AE14" s="495"/>
      <c r="AF14" s="495"/>
      <c r="AG14" s="496"/>
      <c r="AH14" s="494">
        <v>1.6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34</v>
      </c>
      <c r="CU14" s="506"/>
      <c r="CV14" s="506"/>
      <c r="CW14" s="506"/>
      <c r="CX14" s="506"/>
      <c r="CY14" s="506"/>
      <c r="CZ14" s="506"/>
      <c r="DA14" s="507"/>
      <c r="DB14" s="505">
        <v>44.7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46889</v>
      </c>
      <c r="S15" s="492"/>
      <c r="T15" s="492"/>
      <c r="U15" s="492"/>
      <c r="V15" s="493"/>
      <c r="W15" s="423" t="s">
        <v>137</v>
      </c>
      <c r="X15" s="424"/>
      <c r="Y15" s="424"/>
      <c r="Z15" s="424"/>
      <c r="AA15" s="424"/>
      <c r="AB15" s="414"/>
      <c r="AC15" s="458">
        <v>9673</v>
      </c>
      <c r="AD15" s="459"/>
      <c r="AE15" s="459"/>
      <c r="AF15" s="459"/>
      <c r="AG15" s="501"/>
      <c r="AH15" s="458">
        <v>9935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6503024</v>
      </c>
      <c r="BO15" s="371"/>
      <c r="BP15" s="371"/>
      <c r="BQ15" s="371"/>
      <c r="BR15" s="371"/>
      <c r="BS15" s="371"/>
      <c r="BT15" s="371"/>
      <c r="BU15" s="372"/>
      <c r="BV15" s="370">
        <v>6207113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41.3</v>
      </c>
      <c r="AD16" s="495"/>
      <c r="AE16" s="495"/>
      <c r="AF16" s="495"/>
      <c r="AG16" s="496"/>
      <c r="AH16" s="494">
        <v>41.8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10658846</v>
      </c>
      <c r="BO16" s="408"/>
      <c r="BP16" s="408"/>
      <c r="BQ16" s="408"/>
      <c r="BR16" s="408"/>
      <c r="BS16" s="408"/>
      <c r="BT16" s="408"/>
      <c r="BU16" s="409"/>
      <c r="BV16" s="407">
        <v>10417036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13404</v>
      </c>
      <c r="AD17" s="459"/>
      <c r="AE17" s="459"/>
      <c r="AF17" s="459"/>
      <c r="AG17" s="501"/>
      <c r="AH17" s="458">
        <v>13449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8227912</v>
      </c>
      <c r="BO17" s="408"/>
      <c r="BP17" s="408"/>
      <c r="BQ17" s="408"/>
      <c r="BR17" s="408"/>
      <c r="BS17" s="408"/>
      <c r="BT17" s="408"/>
      <c r="BU17" s="409"/>
      <c r="BV17" s="407">
        <v>7837520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85.1</v>
      </c>
      <c r="M18" s="531"/>
      <c r="N18" s="531"/>
      <c r="O18" s="531"/>
      <c r="P18" s="531"/>
      <c r="Q18" s="531"/>
      <c r="R18" s="532"/>
      <c r="S18" s="532"/>
      <c r="T18" s="532"/>
      <c r="U18" s="532"/>
      <c r="V18" s="533"/>
      <c r="W18" s="425"/>
      <c r="X18" s="426"/>
      <c r="Y18" s="426"/>
      <c r="Z18" s="426"/>
      <c r="AA18" s="426"/>
      <c r="AB18" s="417"/>
      <c r="AC18" s="534">
        <v>57.2</v>
      </c>
      <c r="AD18" s="535"/>
      <c r="AE18" s="535"/>
      <c r="AF18" s="535"/>
      <c r="AG18" s="536"/>
      <c r="AH18" s="534">
        <v>56.6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11176694</v>
      </c>
      <c r="BO18" s="408"/>
      <c r="BP18" s="408"/>
      <c r="BQ18" s="408"/>
      <c r="BR18" s="408"/>
      <c r="BS18" s="408"/>
      <c r="BT18" s="408"/>
      <c r="BU18" s="409"/>
      <c r="BV18" s="407">
        <v>10932743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562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15833349</v>
      </c>
      <c r="BO19" s="408"/>
      <c r="BP19" s="408"/>
      <c r="BQ19" s="408"/>
      <c r="BR19" s="408"/>
      <c r="BS19" s="408"/>
      <c r="BT19" s="408"/>
      <c r="BU19" s="409"/>
      <c r="BV19" s="407">
        <v>15790672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19274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21749916</v>
      </c>
      <c r="BO22" s="371"/>
      <c r="BP22" s="371"/>
      <c r="BQ22" s="371"/>
      <c r="BR22" s="371"/>
      <c r="BS22" s="371"/>
      <c r="BT22" s="371"/>
      <c r="BU22" s="372"/>
      <c r="BV22" s="370">
        <v>22381546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9487679</v>
      </c>
      <c r="BO23" s="408"/>
      <c r="BP23" s="408"/>
      <c r="BQ23" s="408"/>
      <c r="BR23" s="408"/>
      <c r="BS23" s="408"/>
      <c r="BT23" s="408"/>
      <c r="BU23" s="409"/>
      <c r="BV23" s="407">
        <v>9880967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8145</v>
      </c>
      <c r="R24" s="459"/>
      <c r="S24" s="459"/>
      <c r="T24" s="459"/>
      <c r="U24" s="459"/>
      <c r="V24" s="501"/>
      <c r="W24" s="553"/>
      <c r="X24" s="554"/>
      <c r="Y24" s="555"/>
      <c r="Z24" s="457" t="s">
        <v>162</v>
      </c>
      <c r="AA24" s="437"/>
      <c r="AB24" s="437"/>
      <c r="AC24" s="437"/>
      <c r="AD24" s="437"/>
      <c r="AE24" s="437"/>
      <c r="AF24" s="437"/>
      <c r="AG24" s="438"/>
      <c r="AH24" s="458">
        <v>382</v>
      </c>
      <c r="AI24" s="459"/>
      <c r="AJ24" s="459"/>
      <c r="AK24" s="459"/>
      <c r="AL24" s="501"/>
      <c r="AM24" s="458">
        <v>1177324</v>
      </c>
      <c r="AN24" s="459"/>
      <c r="AO24" s="459"/>
      <c r="AP24" s="459"/>
      <c r="AQ24" s="459"/>
      <c r="AR24" s="501"/>
      <c r="AS24" s="458">
        <v>3082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13245785</v>
      </c>
      <c r="BO24" s="408"/>
      <c r="BP24" s="408"/>
      <c r="BQ24" s="408"/>
      <c r="BR24" s="408"/>
      <c r="BS24" s="408"/>
      <c r="BT24" s="408"/>
      <c r="BU24" s="409"/>
      <c r="BV24" s="407">
        <v>13140131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6844</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233725</v>
      </c>
      <c r="BO25" s="371"/>
      <c r="BP25" s="371"/>
      <c r="BQ25" s="371"/>
      <c r="BR25" s="371"/>
      <c r="BS25" s="371"/>
      <c r="BT25" s="371"/>
      <c r="BU25" s="372"/>
      <c r="BV25" s="370">
        <v>250432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6217</v>
      </c>
      <c r="R26" s="459"/>
      <c r="S26" s="459"/>
      <c r="T26" s="459"/>
      <c r="U26" s="459"/>
      <c r="V26" s="501"/>
      <c r="W26" s="553"/>
      <c r="X26" s="554"/>
      <c r="Y26" s="555"/>
      <c r="Z26" s="457" t="s">
        <v>168</v>
      </c>
      <c r="AA26" s="559"/>
      <c r="AB26" s="559"/>
      <c r="AC26" s="559"/>
      <c r="AD26" s="559"/>
      <c r="AE26" s="559"/>
      <c r="AF26" s="559"/>
      <c r="AG26" s="560"/>
      <c r="AH26" s="458">
        <v>2</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4650</v>
      </c>
      <c r="R27" s="459"/>
      <c r="S27" s="459"/>
      <c r="T27" s="459"/>
      <c r="U27" s="459"/>
      <c r="V27" s="501"/>
      <c r="W27" s="553"/>
      <c r="X27" s="554"/>
      <c r="Y27" s="555"/>
      <c r="Z27" s="457" t="s">
        <v>172</v>
      </c>
      <c r="AA27" s="437"/>
      <c r="AB27" s="437"/>
      <c r="AC27" s="437"/>
      <c r="AD27" s="437"/>
      <c r="AE27" s="437"/>
      <c r="AF27" s="437"/>
      <c r="AG27" s="438"/>
      <c r="AH27" s="458">
        <v>1</v>
      </c>
      <c r="AI27" s="459"/>
      <c r="AJ27" s="459"/>
      <c r="AK27" s="459"/>
      <c r="AL27" s="501"/>
      <c r="AM27" s="458" t="s">
        <v>169</v>
      </c>
      <c r="AN27" s="459"/>
      <c r="AO27" s="459"/>
      <c r="AP27" s="459"/>
      <c r="AQ27" s="459"/>
      <c r="AR27" s="501"/>
      <c r="AS27" s="458" t="s">
        <v>169</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3960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2516315</v>
      </c>
      <c r="BO28" s="371"/>
      <c r="BP28" s="371"/>
      <c r="BQ28" s="371"/>
      <c r="BR28" s="371"/>
      <c r="BS28" s="371"/>
      <c r="BT28" s="371"/>
      <c r="BU28" s="372"/>
      <c r="BV28" s="370">
        <v>2276442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16</v>
      </c>
      <c r="M29" s="459"/>
      <c r="N29" s="459"/>
      <c r="O29" s="459"/>
      <c r="P29" s="501"/>
      <c r="Q29" s="458">
        <v>3530</v>
      </c>
      <c r="R29" s="459"/>
      <c r="S29" s="459"/>
      <c r="T29" s="459"/>
      <c r="U29" s="459"/>
      <c r="V29" s="501"/>
      <c r="W29" s="556"/>
      <c r="X29" s="557"/>
      <c r="Y29" s="558"/>
      <c r="Z29" s="457" t="s">
        <v>178</v>
      </c>
      <c r="AA29" s="437"/>
      <c r="AB29" s="437"/>
      <c r="AC29" s="437"/>
      <c r="AD29" s="437"/>
      <c r="AE29" s="437"/>
      <c r="AF29" s="437"/>
      <c r="AG29" s="438"/>
      <c r="AH29" s="458">
        <v>383</v>
      </c>
      <c r="AI29" s="459"/>
      <c r="AJ29" s="459"/>
      <c r="AK29" s="459"/>
      <c r="AL29" s="501"/>
      <c r="AM29" s="458">
        <v>1182249</v>
      </c>
      <c r="AN29" s="459"/>
      <c r="AO29" s="459"/>
      <c r="AP29" s="459"/>
      <c r="AQ29" s="459"/>
      <c r="AR29" s="501"/>
      <c r="AS29" s="458">
        <v>3087</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1080817</v>
      </c>
      <c r="BO29" s="408"/>
      <c r="BP29" s="408"/>
      <c r="BQ29" s="408"/>
      <c r="BR29" s="408"/>
      <c r="BS29" s="408"/>
      <c r="BT29" s="408"/>
      <c r="BU29" s="409"/>
      <c r="BV29" s="407">
        <v>930369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96.2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2739250</v>
      </c>
      <c r="BO30" s="527"/>
      <c r="BP30" s="527"/>
      <c r="BQ30" s="527"/>
      <c r="BR30" s="527"/>
      <c r="BS30" s="527"/>
      <c r="BT30" s="527"/>
      <c r="BU30" s="528"/>
      <c r="BV30" s="526">
        <v>2607401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IF('各会計、関係団体の財政状況及び健全化判断比率'!B33="","",'各会計、関係団体の財政状況及び健全化判断比率'!B33)</f>
        <v>温泉事業特別会計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諏訪広域連合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おかや文化振興事業団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分収造林事業特別会計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後期高齢者医療事業特別会計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IF('各会計、関係団体の財政状況及び健全化判断比率'!B31="","",'各会計、関係団体の財政状況及び健全化判断比率'!B31)</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　（一般会計）</v>
      </c>
      <c r="BZ35" s="598"/>
      <c r="CA35" s="598"/>
      <c r="CB35" s="598"/>
      <c r="CC35" s="598"/>
      <c r="CD35" s="598"/>
      <c r="CE35" s="598"/>
      <c r="CF35" s="598"/>
      <c r="CG35" s="598"/>
      <c r="CH35" s="598"/>
      <c r="CI35" s="598"/>
      <c r="CJ35" s="598"/>
      <c r="CK35" s="598"/>
      <c r="CL35" s="598"/>
      <c r="CM35" s="598"/>
      <c r="CN35" s="181"/>
      <c r="CO35" s="597">
        <f t="shared" ref="CO35:CO43" si="3">IF(CQ35="","",CO34+1)</f>
        <v>22</v>
      </c>
      <c r="CP35" s="597"/>
      <c r="CQ35" s="598" t="str">
        <f>IF('各会計、関係団体の財政状況及び健全化判断比率'!BS8="","",'各会計、関係団体の財政状況及び健全化判断比率'!BS8)</f>
        <v>諏訪湖勤労者福祉サービスセンター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霊園事業特別会計</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IF('各会計、関係団体の財政状況及び健全化判断比率'!B32="","",'各会計、関係団体の財政状況及び健全化判断比率'!B32)</f>
        <v>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　（救護施設八ヶ岳寮特別会計）</v>
      </c>
      <c r="BZ36" s="598"/>
      <c r="CA36" s="598"/>
      <c r="CB36" s="598"/>
      <c r="CC36" s="598"/>
      <c r="CD36" s="598"/>
      <c r="CE36" s="598"/>
      <c r="CF36" s="598"/>
      <c r="CG36" s="598"/>
      <c r="CH36" s="598"/>
      <c r="CI36" s="598"/>
      <c r="CJ36" s="598"/>
      <c r="CK36" s="598"/>
      <c r="CL36" s="598"/>
      <c r="CM36" s="598"/>
      <c r="CN36" s="181"/>
      <c r="CO36" s="597">
        <f t="shared" si="3"/>
        <v>23</v>
      </c>
      <c r="CP36" s="597"/>
      <c r="CQ36" s="598" t="str">
        <f>IF('各会計、関係団体の財政状況及び健全化判断比率'!BS9="","",'各会計、関係団体の財政状況及び健全化判断比率'!BS9)</f>
        <v>やまびこスケートの森</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地域開発事業特別会計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　（介護保険特別会計）</v>
      </c>
      <c r="BZ37" s="598"/>
      <c r="CA37" s="598"/>
      <c r="CB37" s="598"/>
      <c r="CC37" s="598"/>
      <c r="CD37" s="598"/>
      <c r="CE37" s="598"/>
      <c r="CF37" s="598"/>
      <c r="CG37" s="598"/>
      <c r="CH37" s="598"/>
      <c r="CI37" s="598"/>
      <c r="CJ37" s="598"/>
      <c r="CK37" s="598"/>
      <c r="CL37" s="598"/>
      <c r="CM37" s="598"/>
      <c r="CN37" s="181"/>
      <c r="CO37" s="597">
        <f t="shared" si="3"/>
        <v>24</v>
      </c>
      <c r="CP37" s="597"/>
      <c r="CQ37" s="598" t="str">
        <f>IF('各会計、関係団体の財政状況及び健全化判断比率'!BS10="","",'各会計、関係団体の財政状況及び健全化判断比率'!BS10)</f>
        <v>岡谷市スポーツ協会</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　（諏訪広域消防特別会計）</v>
      </c>
      <c r="BZ38" s="598"/>
      <c r="CA38" s="598"/>
      <c r="CB38" s="598"/>
      <c r="CC38" s="598"/>
      <c r="CD38" s="598"/>
      <c r="CE38" s="598"/>
      <c r="CF38" s="598"/>
      <c r="CG38" s="598"/>
      <c r="CH38" s="598"/>
      <c r="CI38" s="598"/>
      <c r="CJ38" s="598"/>
      <c r="CK38" s="598"/>
      <c r="CL38" s="598"/>
      <c r="CM38" s="598"/>
      <c r="CN38" s="181"/>
      <c r="CO38" s="597">
        <f t="shared" si="3"/>
        <v>25</v>
      </c>
      <c r="CP38" s="597"/>
      <c r="CQ38" s="598" t="str">
        <f>IF('各会計、関係団体の財政状況及び健全化判断比率'!BS11="","",'各会計、関係団体の財政状況及び健全化判断比率'!BS11)</f>
        <v>岡谷市土地開発公社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　（ふるさと市町村県基金事業特別会計）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湖北行政事務組合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　（一般会計）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19</v>
      </c>
      <c r="BX42" s="597"/>
      <c r="BY42" s="598" t="str">
        <f>IF('各会計、関係団体の財政状況及び健全化判断比率'!B76="","",'各会計、関係団体の財政状況及び健全化判断比率'!B76)</f>
        <v>　（湖北衛生センター事業特別会計）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20</v>
      </c>
      <c r="BX43" s="597"/>
      <c r="BY43" s="598" t="str">
        <f>IF('各会計、関係団体の財政状況及び健全化判断比率'!B77="","",'各会計、関係団体の財政状況及び健全化判断比率'!B77)</f>
        <v>　（湖北火葬場事業特別会計）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lSaf6nGHUml5szJ3mC6+UZxP4/DXEDcMpyqlMWBIqrm4p2OFJYrvtWpzUcrtnuofp+AV6rU3zKFZ2cLQ5m7F0w==" saltValue="MkCp6WmX4457+YtmzRh1B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election activeCell="CR25" sqref="CR25:CY25"/>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6969530</v>
      </c>
      <c r="S5" s="613"/>
      <c r="T5" s="613"/>
      <c r="U5" s="613"/>
      <c r="V5" s="613"/>
      <c r="W5" s="613"/>
      <c r="X5" s="613"/>
      <c r="Y5" s="614"/>
      <c r="Z5" s="615">
        <v>31.4</v>
      </c>
      <c r="AA5" s="615"/>
      <c r="AB5" s="615"/>
      <c r="AC5" s="615"/>
      <c r="AD5" s="616">
        <v>6612926</v>
      </c>
      <c r="AE5" s="616"/>
      <c r="AF5" s="616"/>
      <c r="AG5" s="616"/>
      <c r="AH5" s="616"/>
      <c r="AI5" s="616"/>
      <c r="AJ5" s="616"/>
      <c r="AK5" s="616"/>
      <c r="AL5" s="617">
        <v>52.5</v>
      </c>
      <c r="AM5" s="618"/>
      <c r="AN5" s="618"/>
      <c r="AO5" s="619"/>
      <c r="AP5" s="609" t="s">
        <v>217</v>
      </c>
      <c r="AQ5" s="610"/>
      <c r="AR5" s="610"/>
      <c r="AS5" s="610"/>
      <c r="AT5" s="610"/>
      <c r="AU5" s="610"/>
      <c r="AV5" s="610"/>
      <c r="AW5" s="610"/>
      <c r="AX5" s="610"/>
      <c r="AY5" s="610"/>
      <c r="AZ5" s="610"/>
      <c r="BA5" s="610"/>
      <c r="BB5" s="610"/>
      <c r="BC5" s="610"/>
      <c r="BD5" s="610"/>
      <c r="BE5" s="610"/>
      <c r="BF5" s="611"/>
      <c r="BG5" s="623">
        <v>6611650</v>
      </c>
      <c r="BH5" s="624"/>
      <c r="BI5" s="624"/>
      <c r="BJ5" s="624"/>
      <c r="BK5" s="624"/>
      <c r="BL5" s="624"/>
      <c r="BM5" s="624"/>
      <c r="BN5" s="625"/>
      <c r="BO5" s="626">
        <v>94.9</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160273</v>
      </c>
      <c r="S6" s="624"/>
      <c r="T6" s="624"/>
      <c r="U6" s="624"/>
      <c r="V6" s="624"/>
      <c r="W6" s="624"/>
      <c r="X6" s="624"/>
      <c r="Y6" s="625"/>
      <c r="Z6" s="626">
        <v>0.7</v>
      </c>
      <c r="AA6" s="626"/>
      <c r="AB6" s="626"/>
      <c r="AC6" s="626"/>
      <c r="AD6" s="627">
        <v>160273</v>
      </c>
      <c r="AE6" s="627"/>
      <c r="AF6" s="627"/>
      <c r="AG6" s="627"/>
      <c r="AH6" s="627"/>
      <c r="AI6" s="627"/>
      <c r="AJ6" s="627"/>
      <c r="AK6" s="627"/>
      <c r="AL6" s="628">
        <v>1.3</v>
      </c>
      <c r="AM6" s="629"/>
      <c r="AN6" s="629"/>
      <c r="AO6" s="630"/>
      <c r="AP6" s="620" t="s">
        <v>222</v>
      </c>
      <c r="AQ6" s="621"/>
      <c r="AR6" s="621"/>
      <c r="AS6" s="621"/>
      <c r="AT6" s="621"/>
      <c r="AU6" s="621"/>
      <c r="AV6" s="621"/>
      <c r="AW6" s="621"/>
      <c r="AX6" s="621"/>
      <c r="AY6" s="621"/>
      <c r="AZ6" s="621"/>
      <c r="BA6" s="621"/>
      <c r="BB6" s="621"/>
      <c r="BC6" s="621"/>
      <c r="BD6" s="621"/>
      <c r="BE6" s="621"/>
      <c r="BF6" s="622"/>
      <c r="BG6" s="623">
        <v>6611650</v>
      </c>
      <c r="BH6" s="624"/>
      <c r="BI6" s="624"/>
      <c r="BJ6" s="624"/>
      <c r="BK6" s="624"/>
      <c r="BL6" s="624"/>
      <c r="BM6" s="624"/>
      <c r="BN6" s="625"/>
      <c r="BO6" s="626">
        <v>94.9</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182940</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182940</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2151</v>
      </c>
      <c r="S7" s="624"/>
      <c r="T7" s="624"/>
      <c r="U7" s="624"/>
      <c r="V7" s="624"/>
      <c r="W7" s="624"/>
      <c r="X7" s="624"/>
      <c r="Y7" s="625"/>
      <c r="Z7" s="626">
        <v>0</v>
      </c>
      <c r="AA7" s="626"/>
      <c r="AB7" s="626"/>
      <c r="AC7" s="626"/>
      <c r="AD7" s="627">
        <v>2151</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3255766</v>
      </c>
      <c r="BH7" s="624"/>
      <c r="BI7" s="624"/>
      <c r="BJ7" s="624"/>
      <c r="BK7" s="624"/>
      <c r="BL7" s="624"/>
      <c r="BM7" s="624"/>
      <c r="BN7" s="625"/>
      <c r="BO7" s="626">
        <v>46.7</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2523201</v>
      </c>
      <c r="CS7" s="624"/>
      <c r="CT7" s="624"/>
      <c r="CU7" s="624"/>
      <c r="CV7" s="624"/>
      <c r="CW7" s="624"/>
      <c r="CX7" s="624"/>
      <c r="CY7" s="625"/>
      <c r="CZ7" s="626">
        <v>11.8</v>
      </c>
      <c r="DA7" s="626"/>
      <c r="DB7" s="626"/>
      <c r="DC7" s="626"/>
      <c r="DD7" s="632">
        <v>153521</v>
      </c>
      <c r="DE7" s="624"/>
      <c r="DF7" s="624"/>
      <c r="DG7" s="624"/>
      <c r="DH7" s="624"/>
      <c r="DI7" s="624"/>
      <c r="DJ7" s="624"/>
      <c r="DK7" s="624"/>
      <c r="DL7" s="624"/>
      <c r="DM7" s="624"/>
      <c r="DN7" s="624"/>
      <c r="DO7" s="624"/>
      <c r="DP7" s="625"/>
      <c r="DQ7" s="632">
        <v>2040275</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39432</v>
      </c>
      <c r="S8" s="624"/>
      <c r="T8" s="624"/>
      <c r="U8" s="624"/>
      <c r="V8" s="624"/>
      <c r="W8" s="624"/>
      <c r="X8" s="624"/>
      <c r="Y8" s="625"/>
      <c r="Z8" s="626">
        <v>0.2</v>
      </c>
      <c r="AA8" s="626"/>
      <c r="AB8" s="626"/>
      <c r="AC8" s="626"/>
      <c r="AD8" s="627">
        <v>39432</v>
      </c>
      <c r="AE8" s="627"/>
      <c r="AF8" s="627"/>
      <c r="AG8" s="627"/>
      <c r="AH8" s="627"/>
      <c r="AI8" s="627"/>
      <c r="AJ8" s="627"/>
      <c r="AK8" s="627"/>
      <c r="AL8" s="628">
        <v>0.3</v>
      </c>
      <c r="AM8" s="629"/>
      <c r="AN8" s="629"/>
      <c r="AO8" s="630"/>
      <c r="AP8" s="620" t="s">
        <v>228</v>
      </c>
      <c r="AQ8" s="621"/>
      <c r="AR8" s="621"/>
      <c r="AS8" s="621"/>
      <c r="AT8" s="621"/>
      <c r="AU8" s="621"/>
      <c r="AV8" s="621"/>
      <c r="AW8" s="621"/>
      <c r="AX8" s="621"/>
      <c r="AY8" s="621"/>
      <c r="AZ8" s="621"/>
      <c r="BA8" s="621"/>
      <c r="BB8" s="621"/>
      <c r="BC8" s="621"/>
      <c r="BD8" s="621"/>
      <c r="BE8" s="621"/>
      <c r="BF8" s="622"/>
      <c r="BG8" s="623">
        <v>90379</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7651503</v>
      </c>
      <c r="CS8" s="624"/>
      <c r="CT8" s="624"/>
      <c r="CU8" s="624"/>
      <c r="CV8" s="624"/>
      <c r="CW8" s="624"/>
      <c r="CX8" s="624"/>
      <c r="CY8" s="625"/>
      <c r="CZ8" s="626">
        <v>35.700000000000003</v>
      </c>
      <c r="DA8" s="626"/>
      <c r="DB8" s="626"/>
      <c r="DC8" s="626"/>
      <c r="DD8" s="632">
        <v>41354</v>
      </c>
      <c r="DE8" s="624"/>
      <c r="DF8" s="624"/>
      <c r="DG8" s="624"/>
      <c r="DH8" s="624"/>
      <c r="DI8" s="624"/>
      <c r="DJ8" s="624"/>
      <c r="DK8" s="624"/>
      <c r="DL8" s="624"/>
      <c r="DM8" s="624"/>
      <c r="DN8" s="624"/>
      <c r="DO8" s="624"/>
      <c r="DP8" s="625"/>
      <c r="DQ8" s="632">
        <v>4628660</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39224</v>
      </c>
      <c r="S9" s="624"/>
      <c r="T9" s="624"/>
      <c r="U9" s="624"/>
      <c r="V9" s="624"/>
      <c r="W9" s="624"/>
      <c r="X9" s="624"/>
      <c r="Y9" s="625"/>
      <c r="Z9" s="626">
        <v>0.2</v>
      </c>
      <c r="AA9" s="626"/>
      <c r="AB9" s="626"/>
      <c r="AC9" s="626"/>
      <c r="AD9" s="627">
        <v>39224</v>
      </c>
      <c r="AE9" s="627"/>
      <c r="AF9" s="627"/>
      <c r="AG9" s="627"/>
      <c r="AH9" s="627"/>
      <c r="AI9" s="627"/>
      <c r="AJ9" s="627"/>
      <c r="AK9" s="627"/>
      <c r="AL9" s="628">
        <v>0.3</v>
      </c>
      <c r="AM9" s="629"/>
      <c r="AN9" s="629"/>
      <c r="AO9" s="630"/>
      <c r="AP9" s="620" t="s">
        <v>231</v>
      </c>
      <c r="AQ9" s="621"/>
      <c r="AR9" s="621"/>
      <c r="AS9" s="621"/>
      <c r="AT9" s="621"/>
      <c r="AU9" s="621"/>
      <c r="AV9" s="621"/>
      <c r="AW9" s="621"/>
      <c r="AX9" s="621"/>
      <c r="AY9" s="621"/>
      <c r="AZ9" s="621"/>
      <c r="BA9" s="621"/>
      <c r="BB9" s="621"/>
      <c r="BC9" s="621"/>
      <c r="BD9" s="621"/>
      <c r="BE9" s="621"/>
      <c r="BF9" s="622"/>
      <c r="BG9" s="623">
        <v>2770633</v>
      </c>
      <c r="BH9" s="624"/>
      <c r="BI9" s="624"/>
      <c r="BJ9" s="624"/>
      <c r="BK9" s="624"/>
      <c r="BL9" s="624"/>
      <c r="BM9" s="624"/>
      <c r="BN9" s="625"/>
      <c r="BO9" s="626">
        <v>39.799999999999997</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2013811</v>
      </c>
      <c r="CS9" s="624"/>
      <c r="CT9" s="624"/>
      <c r="CU9" s="624"/>
      <c r="CV9" s="624"/>
      <c r="CW9" s="624"/>
      <c r="CX9" s="624"/>
      <c r="CY9" s="625"/>
      <c r="CZ9" s="626">
        <v>9.4</v>
      </c>
      <c r="DA9" s="626"/>
      <c r="DB9" s="626"/>
      <c r="DC9" s="626"/>
      <c r="DD9" s="632">
        <v>24249</v>
      </c>
      <c r="DE9" s="624"/>
      <c r="DF9" s="624"/>
      <c r="DG9" s="624"/>
      <c r="DH9" s="624"/>
      <c r="DI9" s="624"/>
      <c r="DJ9" s="624"/>
      <c r="DK9" s="624"/>
      <c r="DL9" s="624"/>
      <c r="DM9" s="624"/>
      <c r="DN9" s="624"/>
      <c r="DO9" s="624"/>
      <c r="DP9" s="625"/>
      <c r="DQ9" s="632">
        <v>1647439</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157202</v>
      </c>
      <c r="BH10" s="624"/>
      <c r="BI10" s="624"/>
      <c r="BJ10" s="624"/>
      <c r="BK10" s="624"/>
      <c r="BL10" s="624"/>
      <c r="BM10" s="624"/>
      <c r="BN10" s="625"/>
      <c r="BO10" s="626">
        <v>2.2999999999999998</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85067</v>
      </c>
      <c r="CS10" s="624"/>
      <c r="CT10" s="624"/>
      <c r="CU10" s="624"/>
      <c r="CV10" s="624"/>
      <c r="CW10" s="624"/>
      <c r="CX10" s="624"/>
      <c r="CY10" s="625"/>
      <c r="CZ10" s="626">
        <v>0.4</v>
      </c>
      <c r="DA10" s="626"/>
      <c r="DB10" s="626"/>
      <c r="DC10" s="626"/>
      <c r="DD10" s="632">
        <v>1352</v>
      </c>
      <c r="DE10" s="624"/>
      <c r="DF10" s="624"/>
      <c r="DG10" s="624"/>
      <c r="DH10" s="624"/>
      <c r="DI10" s="624"/>
      <c r="DJ10" s="624"/>
      <c r="DK10" s="624"/>
      <c r="DL10" s="624"/>
      <c r="DM10" s="624"/>
      <c r="DN10" s="624"/>
      <c r="DO10" s="624"/>
      <c r="DP10" s="625"/>
      <c r="DQ10" s="632">
        <v>51751</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1271824</v>
      </c>
      <c r="S11" s="624"/>
      <c r="T11" s="624"/>
      <c r="U11" s="624"/>
      <c r="V11" s="624"/>
      <c r="W11" s="624"/>
      <c r="X11" s="624"/>
      <c r="Y11" s="625"/>
      <c r="Z11" s="628">
        <v>5.7</v>
      </c>
      <c r="AA11" s="629"/>
      <c r="AB11" s="629"/>
      <c r="AC11" s="635"/>
      <c r="AD11" s="632">
        <v>1271824</v>
      </c>
      <c r="AE11" s="624"/>
      <c r="AF11" s="624"/>
      <c r="AG11" s="624"/>
      <c r="AH11" s="624"/>
      <c r="AI11" s="624"/>
      <c r="AJ11" s="624"/>
      <c r="AK11" s="625"/>
      <c r="AL11" s="628">
        <v>10.1</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237552</v>
      </c>
      <c r="BH11" s="624"/>
      <c r="BI11" s="624"/>
      <c r="BJ11" s="624"/>
      <c r="BK11" s="624"/>
      <c r="BL11" s="624"/>
      <c r="BM11" s="624"/>
      <c r="BN11" s="625"/>
      <c r="BO11" s="626">
        <v>3.4</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198301</v>
      </c>
      <c r="CS11" s="624"/>
      <c r="CT11" s="624"/>
      <c r="CU11" s="624"/>
      <c r="CV11" s="624"/>
      <c r="CW11" s="624"/>
      <c r="CX11" s="624"/>
      <c r="CY11" s="625"/>
      <c r="CZ11" s="626">
        <v>0.9</v>
      </c>
      <c r="DA11" s="626"/>
      <c r="DB11" s="626"/>
      <c r="DC11" s="626"/>
      <c r="DD11" s="632">
        <v>85466</v>
      </c>
      <c r="DE11" s="624"/>
      <c r="DF11" s="624"/>
      <c r="DG11" s="624"/>
      <c r="DH11" s="624"/>
      <c r="DI11" s="624"/>
      <c r="DJ11" s="624"/>
      <c r="DK11" s="624"/>
      <c r="DL11" s="624"/>
      <c r="DM11" s="624"/>
      <c r="DN11" s="624"/>
      <c r="DO11" s="624"/>
      <c r="DP11" s="625"/>
      <c r="DQ11" s="632">
        <v>131080</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v>9956</v>
      </c>
      <c r="S12" s="624"/>
      <c r="T12" s="624"/>
      <c r="U12" s="624"/>
      <c r="V12" s="624"/>
      <c r="W12" s="624"/>
      <c r="X12" s="624"/>
      <c r="Y12" s="625"/>
      <c r="Z12" s="626">
        <v>0</v>
      </c>
      <c r="AA12" s="626"/>
      <c r="AB12" s="626"/>
      <c r="AC12" s="626"/>
      <c r="AD12" s="627">
        <v>9956</v>
      </c>
      <c r="AE12" s="627"/>
      <c r="AF12" s="627"/>
      <c r="AG12" s="627"/>
      <c r="AH12" s="627"/>
      <c r="AI12" s="627"/>
      <c r="AJ12" s="627"/>
      <c r="AK12" s="627"/>
      <c r="AL12" s="628">
        <v>0.1</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2829499</v>
      </c>
      <c r="BH12" s="624"/>
      <c r="BI12" s="624"/>
      <c r="BJ12" s="624"/>
      <c r="BK12" s="624"/>
      <c r="BL12" s="624"/>
      <c r="BM12" s="624"/>
      <c r="BN12" s="625"/>
      <c r="BO12" s="626">
        <v>40.6</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1842117</v>
      </c>
      <c r="CS12" s="624"/>
      <c r="CT12" s="624"/>
      <c r="CU12" s="624"/>
      <c r="CV12" s="624"/>
      <c r="CW12" s="624"/>
      <c r="CX12" s="624"/>
      <c r="CY12" s="625"/>
      <c r="CZ12" s="626">
        <v>8.6</v>
      </c>
      <c r="DA12" s="626"/>
      <c r="DB12" s="626"/>
      <c r="DC12" s="626"/>
      <c r="DD12" s="632">
        <v>85677</v>
      </c>
      <c r="DE12" s="624"/>
      <c r="DF12" s="624"/>
      <c r="DG12" s="624"/>
      <c r="DH12" s="624"/>
      <c r="DI12" s="624"/>
      <c r="DJ12" s="624"/>
      <c r="DK12" s="624"/>
      <c r="DL12" s="624"/>
      <c r="DM12" s="624"/>
      <c r="DN12" s="624"/>
      <c r="DO12" s="624"/>
      <c r="DP12" s="625"/>
      <c r="DQ12" s="632">
        <v>1218555</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2813932</v>
      </c>
      <c r="BH13" s="624"/>
      <c r="BI13" s="624"/>
      <c r="BJ13" s="624"/>
      <c r="BK13" s="624"/>
      <c r="BL13" s="624"/>
      <c r="BM13" s="624"/>
      <c r="BN13" s="625"/>
      <c r="BO13" s="626">
        <v>40.4</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2340583</v>
      </c>
      <c r="CS13" s="624"/>
      <c r="CT13" s="624"/>
      <c r="CU13" s="624"/>
      <c r="CV13" s="624"/>
      <c r="CW13" s="624"/>
      <c r="CX13" s="624"/>
      <c r="CY13" s="625"/>
      <c r="CZ13" s="626">
        <v>10.9</v>
      </c>
      <c r="DA13" s="626"/>
      <c r="DB13" s="626"/>
      <c r="DC13" s="626"/>
      <c r="DD13" s="632">
        <v>1363729</v>
      </c>
      <c r="DE13" s="624"/>
      <c r="DF13" s="624"/>
      <c r="DG13" s="624"/>
      <c r="DH13" s="624"/>
      <c r="DI13" s="624"/>
      <c r="DJ13" s="624"/>
      <c r="DK13" s="624"/>
      <c r="DL13" s="624"/>
      <c r="DM13" s="624"/>
      <c r="DN13" s="624"/>
      <c r="DO13" s="624"/>
      <c r="DP13" s="625"/>
      <c r="DQ13" s="632">
        <v>1170250</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320</v>
      </c>
      <c r="S14" s="624"/>
      <c r="T14" s="624"/>
      <c r="U14" s="624"/>
      <c r="V14" s="624"/>
      <c r="W14" s="624"/>
      <c r="X14" s="624"/>
      <c r="Y14" s="625"/>
      <c r="Z14" s="626">
        <v>0</v>
      </c>
      <c r="AA14" s="626"/>
      <c r="AB14" s="626"/>
      <c r="AC14" s="626"/>
      <c r="AD14" s="627">
        <v>320</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192686</v>
      </c>
      <c r="BH14" s="624"/>
      <c r="BI14" s="624"/>
      <c r="BJ14" s="624"/>
      <c r="BK14" s="624"/>
      <c r="BL14" s="624"/>
      <c r="BM14" s="624"/>
      <c r="BN14" s="625"/>
      <c r="BO14" s="626">
        <v>2.8</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604335</v>
      </c>
      <c r="CS14" s="624"/>
      <c r="CT14" s="624"/>
      <c r="CU14" s="624"/>
      <c r="CV14" s="624"/>
      <c r="CW14" s="624"/>
      <c r="CX14" s="624"/>
      <c r="CY14" s="625"/>
      <c r="CZ14" s="626">
        <v>2.8</v>
      </c>
      <c r="DA14" s="626"/>
      <c r="DB14" s="626"/>
      <c r="DC14" s="626"/>
      <c r="DD14" s="632" t="s">
        <v>122</v>
      </c>
      <c r="DE14" s="624"/>
      <c r="DF14" s="624"/>
      <c r="DG14" s="624"/>
      <c r="DH14" s="624"/>
      <c r="DI14" s="624"/>
      <c r="DJ14" s="624"/>
      <c r="DK14" s="624"/>
      <c r="DL14" s="624"/>
      <c r="DM14" s="624"/>
      <c r="DN14" s="624"/>
      <c r="DO14" s="624"/>
      <c r="DP14" s="625"/>
      <c r="DQ14" s="632">
        <v>590027</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333699</v>
      </c>
      <c r="BH15" s="624"/>
      <c r="BI15" s="624"/>
      <c r="BJ15" s="624"/>
      <c r="BK15" s="624"/>
      <c r="BL15" s="624"/>
      <c r="BM15" s="624"/>
      <c r="BN15" s="625"/>
      <c r="BO15" s="626">
        <v>4.8</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1855429</v>
      </c>
      <c r="CS15" s="624"/>
      <c r="CT15" s="624"/>
      <c r="CU15" s="624"/>
      <c r="CV15" s="624"/>
      <c r="CW15" s="624"/>
      <c r="CX15" s="624"/>
      <c r="CY15" s="625"/>
      <c r="CZ15" s="626">
        <v>8.6999999999999993</v>
      </c>
      <c r="DA15" s="626"/>
      <c r="DB15" s="626"/>
      <c r="DC15" s="626"/>
      <c r="DD15" s="632">
        <v>222329</v>
      </c>
      <c r="DE15" s="624"/>
      <c r="DF15" s="624"/>
      <c r="DG15" s="624"/>
      <c r="DH15" s="624"/>
      <c r="DI15" s="624"/>
      <c r="DJ15" s="624"/>
      <c r="DK15" s="624"/>
      <c r="DL15" s="624"/>
      <c r="DM15" s="624"/>
      <c r="DN15" s="624"/>
      <c r="DO15" s="624"/>
      <c r="DP15" s="625"/>
      <c r="DQ15" s="632">
        <v>1513490</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12433</v>
      </c>
      <c r="S16" s="624"/>
      <c r="T16" s="624"/>
      <c r="U16" s="624"/>
      <c r="V16" s="624"/>
      <c r="W16" s="624"/>
      <c r="X16" s="624"/>
      <c r="Y16" s="625"/>
      <c r="Z16" s="626">
        <v>0.1</v>
      </c>
      <c r="AA16" s="626"/>
      <c r="AB16" s="626"/>
      <c r="AC16" s="626"/>
      <c r="AD16" s="627">
        <v>12433</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271468</v>
      </c>
      <c r="CS16" s="624"/>
      <c r="CT16" s="624"/>
      <c r="CU16" s="624"/>
      <c r="CV16" s="624"/>
      <c r="CW16" s="624"/>
      <c r="CX16" s="624"/>
      <c r="CY16" s="625"/>
      <c r="CZ16" s="626">
        <v>1.3</v>
      </c>
      <c r="DA16" s="626"/>
      <c r="DB16" s="626"/>
      <c r="DC16" s="626"/>
      <c r="DD16" s="632" t="s">
        <v>122</v>
      </c>
      <c r="DE16" s="624"/>
      <c r="DF16" s="624"/>
      <c r="DG16" s="624"/>
      <c r="DH16" s="624"/>
      <c r="DI16" s="624"/>
      <c r="DJ16" s="624"/>
      <c r="DK16" s="624"/>
      <c r="DL16" s="624"/>
      <c r="DM16" s="624"/>
      <c r="DN16" s="624"/>
      <c r="DO16" s="624"/>
      <c r="DP16" s="625"/>
      <c r="DQ16" s="632">
        <v>42135</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120792</v>
      </c>
      <c r="S17" s="624"/>
      <c r="T17" s="624"/>
      <c r="U17" s="624"/>
      <c r="V17" s="624"/>
      <c r="W17" s="624"/>
      <c r="X17" s="624"/>
      <c r="Y17" s="625"/>
      <c r="Z17" s="626">
        <v>0.5</v>
      </c>
      <c r="AA17" s="626"/>
      <c r="AB17" s="626"/>
      <c r="AC17" s="626"/>
      <c r="AD17" s="627">
        <v>120792</v>
      </c>
      <c r="AE17" s="627"/>
      <c r="AF17" s="627"/>
      <c r="AG17" s="627"/>
      <c r="AH17" s="627"/>
      <c r="AI17" s="627"/>
      <c r="AJ17" s="627"/>
      <c r="AK17" s="627"/>
      <c r="AL17" s="628">
        <v>1</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1851562</v>
      </c>
      <c r="CS17" s="624"/>
      <c r="CT17" s="624"/>
      <c r="CU17" s="624"/>
      <c r="CV17" s="624"/>
      <c r="CW17" s="624"/>
      <c r="CX17" s="624"/>
      <c r="CY17" s="625"/>
      <c r="CZ17" s="626">
        <v>8.6</v>
      </c>
      <c r="DA17" s="626"/>
      <c r="DB17" s="626"/>
      <c r="DC17" s="626"/>
      <c r="DD17" s="632" t="s">
        <v>122</v>
      </c>
      <c r="DE17" s="624"/>
      <c r="DF17" s="624"/>
      <c r="DG17" s="624"/>
      <c r="DH17" s="624"/>
      <c r="DI17" s="624"/>
      <c r="DJ17" s="624"/>
      <c r="DK17" s="624"/>
      <c r="DL17" s="624"/>
      <c r="DM17" s="624"/>
      <c r="DN17" s="624"/>
      <c r="DO17" s="624"/>
      <c r="DP17" s="625"/>
      <c r="DQ17" s="632">
        <v>1833509</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89538</v>
      </c>
      <c r="S18" s="624"/>
      <c r="T18" s="624"/>
      <c r="U18" s="624"/>
      <c r="V18" s="624"/>
      <c r="W18" s="624"/>
      <c r="X18" s="624"/>
      <c r="Y18" s="625"/>
      <c r="Z18" s="626">
        <v>0.4</v>
      </c>
      <c r="AA18" s="626"/>
      <c r="AB18" s="626"/>
      <c r="AC18" s="626"/>
      <c r="AD18" s="627">
        <v>89538</v>
      </c>
      <c r="AE18" s="627"/>
      <c r="AF18" s="627"/>
      <c r="AG18" s="627"/>
      <c r="AH18" s="627"/>
      <c r="AI18" s="627"/>
      <c r="AJ18" s="627"/>
      <c r="AK18" s="627"/>
      <c r="AL18" s="628">
        <v>0.7</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45098</v>
      </c>
      <c r="S19" s="624"/>
      <c r="T19" s="624"/>
      <c r="U19" s="624"/>
      <c r="V19" s="624"/>
      <c r="W19" s="624"/>
      <c r="X19" s="624"/>
      <c r="Y19" s="625"/>
      <c r="Z19" s="626">
        <v>0.2</v>
      </c>
      <c r="AA19" s="626"/>
      <c r="AB19" s="626"/>
      <c r="AC19" s="626"/>
      <c r="AD19" s="627">
        <v>45098</v>
      </c>
      <c r="AE19" s="627"/>
      <c r="AF19" s="627"/>
      <c r="AG19" s="627"/>
      <c r="AH19" s="627"/>
      <c r="AI19" s="627"/>
      <c r="AJ19" s="627"/>
      <c r="AK19" s="627"/>
      <c r="AL19" s="628">
        <v>0.4</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357880</v>
      </c>
      <c r="BH19" s="624"/>
      <c r="BI19" s="624"/>
      <c r="BJ19" s="624"/>
      <c r="BK19" s="624"/>
      <c r="BL19" s="624"/>
      <c r="BM19" s="624"/>
      <c r="BN19" s="625"/>
      <c r="BO19" s="626">
        <v>5.0999999999999996</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44440</v>
      </c>
      <c r="S20" s="624"/>
      <c r="T20" s="624"/>
      <c r="U20" s="624"/>
      <c r="V20" s="624"/>
      <c r="W20" s="624"/>
      <c r="X20" s="624"/>
      <c r="Y20" s="625"/>
      <c r="Z20" s="626">
        <v>0.2</v>
      </c>
      <c r="AA20" s="626"/>
      <c r="AB20" s="626"/>
      <c r="AC20" s="626"/>
      <c r="AD20" s="627">
        <v>44440</v>
      </c>
      <c r="AE20" s="627"/>
      <c r="AF20" s="627"/>
      <c r="AG20" s="627"/>
      <c r="AH20" s="627"/>
      <c r="AI20" s="627"/>
      <c r="AJ20" s="627"/>
      <c r="AK20" s="627"/>
      <c r="AL20" s="628">
        <v>0.4</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357880</v>
      </c>
      <c r="BH20" s="624"/>
      <c r="BI20" s="624"/>
      <c r="BJ20" s="624"/>
      <c r="BK20" s="624"/>
      <c r="BL20" s="624"/>
      <c r="BM20" s="624"/>
      <c r="BN20" s="625"/>
      <c r="BO20" s="626">
        <v>5.0999999999999996</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21420317</v>
      </c>
      <c r="CS20" s="624"/>
      <c r="CT20" s="624"/>
      <c r="CU20" s="624"/>
      <c r="CV20" s="624"/>
      <c r="CW20" s="624"/>
      <c r="CX20" s="624"/>
      <c r="CY20" s="625"/>
      <c r="CZ20" s="626">
        <v>100</v>
      </c>
      <c r="DA20" s="626"/>
      <c r="DB20" s="626"/>
      <c r="DC20" s="626"/>
      <c r="DD20" s="632">
        <v>1977677</v>
      </c>
      <c r="DE20" s="624"/>
      <c r="DF20" s="624"/>
      <c r="DG20" s="624"/>
      <c r="DH20" s="624"/>
      <c r="DI20" s="624"/>
      <c r="DJ20" s="624"/>
      <c r="DK20" s="624"/>
      <c r="DL20" s="624"/>
      <c r="DM20" s="624"/>
      <c r="DN20" s="624"/>
      <c r="DO20" s="624"/>
      <c r="DP20" s="625"/>
      <c r="DQ20" s="632">
        <v>15050111</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5145878</v>
      </c>
      <c r="S21" s="624"/>
      <c r="T21" s="624"/>
      <c r="U21" s="624"/>
      <c r="V21" s="624"/>
      <c r="W21" s="624"/>
      <c r="X21" s="624"/>
      <c r="Y21" s="625"/>
      <c r="Z21" s="626">
        <v>23.2</v>
      </c>
      <c r="AA21" s="626"/>
      <c r="AB21" s="626"/>
      <c r="AC21" s="626"/>
      <c r="AD21" s="627">
        <v>4144907</v>
      </c>
      <c r="AE21" s="627"/>
      <c r="AF21" s="627"/>
      <c r="AG21" s="627"/>
      <c r="AH21" s="627"/>
      <c r="AI21" s="627"/>
      <c r="AJ21" s="627"/>
      <c r="AK21" s="627"/>
      <c r="AL21" s="628">
        <v>32.9</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1276</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4144907</v>
      </c>
      <c r="S22" s="624"/>
      <c r="T22" s="624"/>
      <c r="U22" s="624"/>
      <c r="V22" s="624"/>
      <c r="W22" s="624"/>
      <c r="X22" s="624"/>
      <c r="Y22" s="625"/>
      <c r="Z22" s="626">
        <v>18.7</v>
      </c>
      <c r="AA22" s="626"/>
      <c r="AB22" s="626"/>
      <c r="AC22" s="626"/>
      <c r="AD22" s="627">
        <v>4144907</v>
      </c>
      <c r="AE22" s="627"/>
      <c r="AF22" s="627"/>
      <c r="AG22" s="627"/>
      <c r="AH22" s="627"/>
      <c r="AI22" s="627"/>
      <c r="AJ22" s="627"/>
      <c r="AK22" s="627"/>
      <c r="AL22" s="628">
        <v>32.9</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1000937</v>
      </c>
      <c r="S23" s="624"/>
      <c r="T23" s="624"/>
      <c r="U23" s="624"/>
      <c r="V23" s="624"/>
      <c r="W23" s="624"/>
      <c r="X23" s="624"/>
      <c r="Y23" s="625"/>
      <c r="Z23" s="626">
        <v>4.5</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356604</v>
      </c>
      <c r="BH23" s="624"/>
      <c r="BI23" s="624"/>
      <c r="BJ23" s="624"/>
      <c r="BK23" s="624"/>
      <c r="BL23" s="624"/>
      <c r="BM23" s="624"/>
      <c r="BN23" s="625"/>
      <c r="BO23" s="626">
        <v>5.0999999999999996</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v>34</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9712620</v>
      </c>
      <c r="CS24" s="613"/>
      <c r="CT24" s="613"/>
      <c r="CU24" s="613"/>
      <c r="CV24" s="613"/>
      <c r="CW24" s="613"/>
      <c r="CX24" s="613"/>
      <c r="CY24" s="614"/>
      <c r="CZ24" s="617">
        <v>45.3</v>
      </c>
      <c r="DA24" s="618"/>
      <c r="DB24" s="618"/>
      <c r="DC24" s="634"/>
      <c r="DD24" s="655">
        <v>6982191</v>
      </c>
      <c r="DE24" s="613"/>
      <c r="DF24" s="613"/>
      <c r="DG24" s="613"/>
      <c r="DH24" s="613"/>
      <c r="DI24" s="613"/>
      <c r="DJ24" s="613"/>
      <c r="DK24" s="614"/>
      <c r="DL24" s="655">
        <v>5651143</v>
      </c>
      <c r="DM24" s="613"/>
      <c r="DN24" s="613"/>
      <c r="DO24" s="613"/>
      <c r="DP24" s="613"/>
      <c r="DQ24" s="613"/>
      <c r="DR24" s="613"/>
      <c r="DS24" s="613"/>
      <c r="DT24" s="613"/>
      <c r="DU24" s="613"/>
      <c r="DV24" s="614"/>
      <c r="DW24" s="617">
        <v>44.5</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13861351</v>
      </c>
      <c r="S25" s="624"/>
      <c r="T25" s="624"/>
      <c r="U25" s="624"/>
      <c r="V25" s="624"/>
      <c r="W25" s="624"/>
      <c r="X25" s="624"/>
      <c r="Y25" s="625"/>
      <c r="Z25" s="626">
        <v>62.4</v>
      </c>
      <c r="AA25" s="626"/>
      <c r="AB25" s="626"/>
      <c r="AC25" s="626"/>
      <c r="AD25" s="627">
        <v>12503776</v>
      </c>
      <c r="AE25" s="627"/>
      <c r="AF25" s="627"/>
      <c r="AG25" s="627"/>
      <c r="AH25" s="627"/>
      <c r="AI25" s="627"/>
      <c r="AJ25" s="627"/>
      <c r="AK25" s="627"/>
      <c r="AL25" s="628">
        <v>99.3</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4023593</v>
      </c>
      <c r="CS25" s="656"/>
      <c r="CT25" s="656"/>
      <c r="CU25" s="656"/>
      <c r="CV25" s="656"/>
      <c r="CW25" s="656"/>
      <c r="CX25" s="656"/>
      <c r="CY25" s="657"/>
      <c r="CZ25" s="628">
        <v>18.8</v>
      </c>
      <c r="DA25" s="653"/>
      <c r="DB25" s="653"/>
      <c r="DC25" s="658"/>
      <c r="DD25" s="632">
        <v>3456232</v>
      </c>
      <c r="DE25" s="656"/>
      <c r="DF25" s="656"/>
      <c r="DG25" s="656"/>
      <c r="DH25" s="656"/>
      <c r="DI25" s="656"/>
      <c r="DJ25" s="656"/>
      <c r="DK25" s="657"/>
      <c r="DL25" s="632">
        <v>2745545</v>
      </c>
      <c r="DM25" s="656"/>
      <c r="DN25" s="656"/>
      <c r="DO25" s="656"/>
      <c r="DP25" s="656"/>
      <c r="DQ25" s="656"/>
      <c r="DR25" s="656"/>
      <c r="DS25" s="656"/>
      <c r="DT25" s="656"/>
      <c r="DU25" s="656"/>
      <c r="DV25" s="657"/>
      <c r="DW25" s="628">
        <v>21.6</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7739</v>
      </c>
      <c r="S26" s="624"/>
      <c r="T26" s="624"/>
      <c r="U26" s="624"/>
      <c r="V26" s="624"/>
      <c r="W26" s="624"/>
      <c r="X26" s="624"/>
      <c r="Y26" s="625"/>
      <c r="Z26" s="626">
        <v>0</v>
      </c>
      <c r="AA26" s="626"/>
      <c r="AB26" s="626"/>
      <c r="AC26" s="626"/>
      <c r="AD26" s="627">
        <v>7739</v>
      </c>
      <c r="AE26" s="627"/>
      <c r="AF26" s="627"/>
      <c r="AG26" s="627"/>
      <c r="AH26" s="627"/>
      <c r="AI26" s="627"/>
      <c r="AJ26" s="627"/>
      <c r="AK26" s="627"/>
      <c r="AL26" s="628">
        <v>0.1</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2092003</v>
      </c>
      <c r="CS26" s="624"/>
      <c r="CT26" s="624"/>
      <c r="CU26" s="624"/>
      <c r="CV26" s="624"/>
      <c r="CW26" s="624"/>
      <c r="CX26" s="624"/>
      <c r="CY26" s="625"/>
      <c r="CZ26" s="628">
        <v>9.8000000000000007</v>
      </c>
      <c r="DA26" s="653"/>
      <c r="DB26" s="653"/>
      <c r="DC26" s="658"/>
      <c r="DD26" s="632">
        <v>2010473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44400</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6969530</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3837465</v>
      </c>
      <c r="CS27" s="656"/>
      <c r="CT27" s="656"/>
      <c r="CU27" s="656"/>
      <c r="CV27" s="656"/>
      <c r="CW27" s="656"/>
      <c r="CX27" s="656"/>
      <c r="CY27" s="657"/>
      <c r="CZ27" s="628">
        <v>17.899999999999999</v>
      </c>
      <c r="DA27" s="653"/>
      <c r="DB27" s="653"/>
      <c r="DC27" s="658"/>
      <c r="DD27" s="632">
        <v>1692450</v>
      </c>
      <c r="DE27" s="656"/>
      <c r="DF27" s="656"/>
      <c r="DG27" s="656"/>
      <c r="DH27" s="656"/>
      <c r="DI27" s="656"/>
      <c r="DJ27" s="656"/>
      <c r="DK27" s="657"/>
      <c r="DL27" s="632">
        <v>1072089</v>
      </c>
      <c r="DM27" s="656"/>
      <c r="DN27" s="656"/>
      <c r="DO27" s="656"/>
      <c r="DP27" s="656"/>
      <c r="DQ27" s="656"/>
      <c r="DR27" s="656"/>
      <c r="DS27" s="656"/>
      <c r="DT27" s="656"/>
      <c r="DU27" s="656"/>
      <c r="DV27" s="657"/>
      <c r="DW27" s="628">
        <v>8.4</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434508</v>
      </c>
      <c r="S28" s="624"/>
      <c r="T28" s="624"/>
      <c r="U28" s="624"/>
      <c r="V28" s="624"/>
      <c r="W28" s="624"/>
      <c r="X28" s="624"/>
      <c r="Y28" s="625"/>
      <c r="Z28" s="626">
        <v>2</v>
      </c>
      <c r="AA28" s="626"/>
      <c r="AB28" s="626"/>
      <c r="AC28" s="626"/>
      <c r="AD28" s="627">
        <v>56783</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1851562</v>
      </c>
      <c r="CS28" s="624"/>
      <c r="CT28" s="624"/>
      <c r="CU28" s="624"/>
      <c r="CV28" s="624"/>
      <c r="CW28" s="624"/>
      <c r="CX28" s="624"/>
      <c r="CY28" s="625"/>
      <c r="CZ28" s="628">
        <v>8.6</v>
      </c>
      <c r="DA28" s="653"/>
      <c r="DB28" s="653"/>
      <c r="DC28" s="658"/>
      <c r="DD28" s="632">
        <v>1833509</v>
      </c>
      <c r="DE28" s="624"/>
      <c r="DF28" s="624"/>
      <c r="DG28" s="624"/>
      <c r="DH28" s="624"/>
      <c r="DI28" s="624"/>
      <c r="DJ28" s="624"/>
      <c r="DK28" s="625"/>
      <c r="DL28" s="632">
        <v>1833509</v>
      </c>
      <c r="DM28" s="624"/>
      <c r="DN28" s="624"/>
      <c r="DO28" s="624"/>
      <c r="DP28" s="624"/>
      <c r="DQ28" s="624"/>
      <c r="DR28" s="624"/>
      <c r="DS28" s="624"/>
      <c r="DT28" s="624"/>
      <c r="DU28" s="624"/>
      <c r="DV28" s="625"/>
      <c r="DW28" s="628">
        <v>14.4</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96747</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1849082</v>
      </c>
      <c r="CS29" s="656"/>
      <c r="CT29" s="656"/>
      <c r="CU29" s="656"/>
      <c r="CV29" s="656"/>
      <c r="CW29" s="656"/>
      <c r="CX29" s="656"/>
      <c r="CY29" s="657"/>
      <c r="CZ29" s="628">
        <v>8.6</v>
      </c>
      <c r="DA29" s="653"/>
      <c r="DB29" s="653"/>
      <c r="DC29" s="658"/>
      <c r="DD29" s="632">
        <v>1831029</v>
      </c>
      <c r="DE29" s="656"/>
      <c r="DF29" s="656"/>
      <c r="DG29" s="656"/>
      <c r="DH29" s="656"/>
      <c r="DI29" s="656"/>
      <c r="DJ29" s="656"/>
      <c r="DK29" s="657"/>
      <c r="DL29" s="632">
        <v>1831029</v>
      </c>
      <c r="DM29" s="656"/>
      <c r="DN29" s="656"/>
      <c r="DO29" s="656"/>
      <c r="DP29" s="656"/>
      <c r="DQ29" s="656"/>
      <c r="DR29" s="656"/>
      <c r="DS29" s="656"/>
      <c r="DT29" s="656"/>
      <c r="DU29" s="656"/>
      <c r="DV29" s="657"/>
      <c r="DW29" s="628">
        <v>14.4</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3321146</v>
      </c>
      <c r="S30" s="624"/>
      <c r="T30" s="624"/>
      <c r="U30" s="624"/>
      <c r="V30" s="624"/>
      <c r="W30" s="624"/>
      <c r="X30" s="624"/>
      <c r="Y30" s="625"/>
      <c r="Z30" s="626">
        <v>15</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1778116</v>
      </c>
      <c r="CS30" s="624"/>
      <c r="CT30" s="624"/>
      <c r="CU30" s="624"/>
      <c r="CV30" s="624"/>
      <c r="CW30" s="624"/>
      <c r="CX30" s="624"/>
      <c r="CY30" s="625"/>
      <c r="CZ30" s="628">
        <v>8.3000000000000007</v>
      </c>
      <c r="DA30" s="653"/>
      <c r="DB30" s="653"/>
      <c r="DC30" s="658"/>
      <c r="DD30" s="632">
        <v>1761304</v>
      </c>
      <c r="DE30" s="624"/>
      <c r="DF30" s="624"/>
      <c r="DG30" s="624"/>
      <c r="DH30" s="624"/>
      <c r="DI30" s="624"/>
      <c r="DJ30" s="624"/>
      <c r="DK30" s="625"/>
      <c r="DL30" s="632">
        <v>1761304</v>
      </c>
      <c r="DM30" s="624"/>
      <c r="DN30" s="624"/>
      <c r="DO30" s="624"/>
      <c r="DP30" s="624"/>
      <c r="DQ30" s="624"/>
      <c r="DR30" s="624"/>
      <c r="DS30" s="624"/>
      <c r="DT30" s="624"/>
      <c r="DU30" s="624"/>
      <c r="DV30" s="625"/>
      <c r="DW30" s="628">
        <v>13.9</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99.1</v>
      </c>
      <c r="BH31" s="667"/>
      <c r="BI31" s="667"/>
      <c r="BJ31" s="667"/>
      <c r="BK31" s="667"/>
      <c r="BL31" s="667"/>
      <c r="BM31" s="618">
        <v>98.2</v>
      </c>
      <c r="BN31" s="667"/>
      <c r="BO31" s="667"/>
      <c r="BP31" s="667"/>
      <c r="BQ31" s="668"/>
      <c r="BR31" s="670">
        <v>99.3</v>
      </c>
      <c r="BS31" s="667"/>
      <c r="BT31" s="667"/>
      <c r="BU31" s="667"/>
      <c r="BV31" s="667"/>
      <c r="BW31" s="667"/>
      <c r="BX31" s="618">
        <v>98.4</v>
      </c>
      <c r="BY31" s="667"/>
      <c r="BZ31" s="667"/>
      <c r="CA31" s="667"/>
      <c r="CB31" s="668"/>
      <c r="CD31" s="663"/>
      <c r="CE31" s="664"/>
      <c r="CF31" s="620" t="s">
        <v>301</v>
      </c>
      <c r="CG31" s="621"/>
      <c r="CH31" s="621"/>
      <c r="CI31" s="621"/>
      <c r="CJ31" s="621"/>
      <c r="CK31" s="621"/>
      <c r="CL31" s="621"/>
      <c r="CM31" s="621"/>
      <c r="CN31" s="621"/>
      <c r="CO31" s="621"/>
      <c r="CP31" s="621"/>
      <c r="CQ31" s="622"/>
      <c r="CR31" s="623">
        <v>70966</v>
      </c>
      <c r="CS31" s="656"/>
      <c r="CT31" s="656"/>
      <c r="CU31" s="656"/>
      <c r="CV31" s="656"/>
      <c r="CW31" s="656"/>
      <c r="CX31" s="656"/>
      <c r="CY31" s="657"/>
      <c r="CZ31" s="628">
        <v>0.3</v>
      </c>
      <c r="DA31" s="653"/>
      <c r="DB31" s="653"/>
      <c r="DC31" s="658"/>
      <c r="DD31" s="632">
        <v>69725</v>
      </c>
      <c r="DE31" s="656"/>
      <c r="DF31" s="656"/>
      <c r="DG31" s="656"/>
      <c r="DH31" s="656"/>
      <c r="DI31" s="656"/>
      <c r="DJ31" s="656"/>
      <c r="DK31" s="657"/>
      <c r="DL31" s="632">
        <v>69725</v>
      </c>
      <c r="DM31" s="656"/>
      <c r="DN31" s="656"/>
      <c r="DO31" s="656"/>
      <c r="DP31" s="656"/>
      <c r="DQ31" s="656"/>
      <c r="DR31" s="656"/>
      <c r="DS31" s="656"/>
      <c r="DT31" s="656"/>
      <c r="DU31" s="656"/>
      <c r="DV31" s="657"/>
      <c r="DW31" s="628">
        <v>0.5</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1069277</v>
      </c>
      <c r="S32" s="624"/>
      <c r="T32" s="624"/>
      <c r="U32" s="624"/>
      <c r="V32" s="624"/>
      <c r="W32" s="624"/>
      <c r="X32" s="624"/>
      <c r="Y32" s="625"/>
      <c r="Z32" s="626">
        <v>4.8</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99.1</v>
      </c>
      <c r="BH32" s="656"/>
      <c r="BI32" s="656"/>
      <c r="BJ32" s="656"/>
      <c r="BK32" s="656"/>
      <c r="BL32" s="656"/>
      <c r="BM32" s="629">
        <v>98</v>
      </c>
      <c r="BN32" s="656"/>
      <c r="BO32" s="656"/>
      <c r="BP32" s="656"/>
      <c r="BQ32" s="669"/>
      <c r="BR32" s="680">
        <v>99.3</v>
      </c>
      <c r="BS32" s="656"/>
      <c r="BT32" s="656"/>
      <c r="BU32" s="656"/>
      <c r="BV32" s="656"/>
      <c r="BW32" s="656"/>
      <c r="BX32" s="629">
        <v>98.2</v>
      </c>
      <c r="BY32" s="656"/>
      <c r="BZ32" s="656"/>
      <c r="CA32" s="656"/>
      <c r="CB32" s="669"/>
      <c r="CD32" s="665"/>
      <c r="CE32" s="666"/>
      <c r="CF32" s="620" t="s">
        <v>305</v>
      </c>
      <c r="CG32" s="621"/>
      <c r="CH32" s="621"/>
      <c r="CI32" s="621"/>
      <c r="CJ32" s="621"/>
      <c r="CK32" s="621"/>
      <c r="CL32" s="621"/>
      <c r="CM32" s="621"/>
      <c r="CN32" s="621"/>
      <c r="CO32" s="621"/>
      <c r="CP32" s="621"/>
      <c r="CQ32" s="622"/>
      <c r="CR32" s="623">
        <v>2480</v>
      </c>
      <c r="CS32" s="624"/>
      <c r="CT32" s="624"/>
      <c r="CU32" s="624"/>
      <c r="CV32" s="624"/>
      <c r="CW32" s="624"/>
      <c r="CX32" s="624"/>
      <c r="CY32" s="625"/>
      <c r="CZ32" s="628">
        <v>0</v>
      </c>
      <c r="DA32" s="653"/>
      <c r="DB32" s="653"/>
      <c r="DC32" s="658"/>
      <c r="DD32" s="632">
        <v>2480</v>
      </c>
      <c r="DE32" s="624"/>
      <c r="DF32" s="624"/>
      <c r="DG32" s="624"/>
      <c r="DH32" s="624"/>
      <c r="DI32" s="624"/>
      <c r="DJ32" s="624"/>
      <c r="DK32" s="625"/>
      <c r="DL32" s="632">
        <v>2480</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97830</v>
      </c>
      <c r="S33" s="624"/>
      <c r="T33" s="624"/>
      <c r="U33" s="624"/>
      <c r="V33" s="624"/>
      <c r="W33" s="624"/>
      <c r="X33" s="624"/>
      <c r="Y33" s="625"/>
      <c r="Z33" s="626">
        <v>0.4</v>
      </c>
      <c r="AA33" s="626"/>
      <c r="AB33" s="626"/>
      <c r="AC33" s="626"/>
      <c r="AD33" s="627">
        <v>21811</v>
      </c>
      <c r="AE33" s="627"/>
      <c r="AF33" s="627"/>
      <c r="AG33" s="627"/>
      <c r="AH33" s="627"/>
      <c r="AI33" s="627"/>
      <c r="AJ33" s="627"/>
      <c r="AK33" s="627"/>
      <c r="AL33" s="628">
        <v>0.2</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99.1</v>
      </c>
      <c r="BH33" s="682"/>
      <c r="BI33" s="682"/>
      <c r="BJ33" s="682"/>
      <c r="BK33" s="682"/>
      <c r="BL33" s="682"/>
      <c r="BM33" s="683">
        <v>98.2</v>
      </c>
      <c r="BN33" s="682"/>
      <c r="BO33" s="682"/>
      <c r="BP33" s="682"/>
      <c r="BQ33" s="684"/>
      <c r="BR33" s="681">
        <v>99.2</v>
      </c>
      <c r="BS33" s="682"/>
      <c r="BT33" s="682"/>
      <c r="BU33" s="682"/>
      <c r="BV33" s="682"/>
      <c r="BW33" s="682"/>
      <c r="BX33" s="683">
        <v>98.5</v>
      </c>
      <c r="BY33" s="682"/>
      <c r="BZ33" s="682"/>
      <c r="CA33" s="682"/>
      <c r="CB33" s="684"/>
      <c r="CD33" s="620" t="s">
        <v>308</v>
      </c>
      <c r="CE33" s="621"/>
      <c r="CF33" s="621"/>
      <c r="CG33" s="621"/>
      <c r="CH33" s="621"/>
      <c r="CI33" s="621"/>
      <c r="CJ33" s="621"/>
      <c r="CK33" s="621"/>
      <c r="CL33" s="621"/>
      <c r="CM33" s="621"/>
      <c r="CN33" s="621"/>
      <c r="CO33" s="621"/>
      <c r="CP33" s="621"/>
      <c r="CQ33" s="622"/>
      <c r="CR33" s="623">
        <v>9458552</v>
      </c>
      <c r="CS33" s="656"/>
      <c r="CT33" s="656"/>
      <c r="CU33" s="656"/>
      <c r="CV33" s="656"/>
      <c r="CW33" s="656"/>
      <c r="CX33" s="656"/>
      <c r="CY33" s="657"/>
      <c r="CZ33" s="628">
        <v>44.2</v>
      </c>
      <c r="DA33" s="653"/>
      <c r="DB33" s="653"/>
      <c r="DC33" s="658"/>
      <c r="DD33" s="632">
        <v>7518492</v>
      </c>
      <c r="DE33" s="656"/>
      <c r="DF33" s="656"/>
      <c r="DG33" s="656"/>
      <c r="DH33" s="656"/>
      <c r="DI33" s="656"/>
      <c r="DJ33" s="656"/>
      <c r="DK33" s="657"/>
      <c r="DL33" s="632">
        <v>5525551</v>
      </c>
      <c r="DM33" s="656"/>
      <c r="DN33" s="656"/>
      <c r="DO33" s="656"/>
      <c r="DP33" s="656"/>
      <c r="DQ33" s="656"/>
      <c r="DR33" s="656"/>
      <c r="DS33" s="656"/>
      <c r="DT33" s="656"/>
      <c r="DU33" s="656"/>
      <c r="DV33" s="657"/>
      <c r="DW33" s="628">
        <v>43.5</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120196</v>
      </c>
      <c r="S34" s="624"/>
      <c r="T34" s="624"/>
      <c r="U34" s="624"/>
      <c r="V34" s="624"/>
      <c r="W34" s="624"/>
      <c r="X34" s="624"/>
      <c r="Y34" s="625"/>
      <c r="Z34" s="626">
        <v>0.5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2796821</v>
      </c>
      <c r="CS34" s="624"/>
      <c r="CT34" s="624"/>
      <c r="CU34" s="624"/>
      <c r="CV34" s="624"/>
      <c r="CW34" s="624"/>
      <c r="CX34" s="624"/>
      <c r="CY34" s="625"/>
      <c r="CZ34" s="628">
        <v>13.1</v>
      </c>
      <c r="DA34" s="653"/>
      <c r="DB34" s="653"/>
      <c r="DC34" s="658"/>
      <c r="DD34" s="632">
        <v>2107338</v>
      </c>
      <c r="DE34" s="624"/>
      <c r="DF34" s="624"/>
      <c r="DG34" s="624"/>
      <c r="DH34" s="624"/>
      <c r="DI34" s="624"/>
      <c r="DJ34" s="624"/>
      <c r="DK34" s="625"/>
      <c r="DL34" s="632">
        <v>1892094</v>
      </c>
      <c r="DM34" s="624"/>
      <c r="DN34" s="624"/>
      <c r="DO34" s="624"/>
      <c r="DP34" s="624"/>
      <c r="DQ34" s="624"/>
      <c r="DR34" s="624"/>
      <c r="DS34" s="624"/>
      <c r="DT34" s="624"/>
      <c r="DU34" s="624"/>
      <c r="DV34" s="625"/>
      <c r="DW34" s="628">
        <v>14.9</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73791</v>
      </c>
      <c r="S35" s="624"/>
      <c r="T35" s="624"/>
      <c r="U35" s="624"/>
      <c r="V35" s="624"/>
      <c r="W35" s="624"/>
      <c r="X35" s="624"/>
      <c r="Y35" s="625"/>
      <c r="Z35" s="626">
        <v>0.3</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203959</v>
      </c>
      <c r="CS35" s="656"/>
      <c r="CT35" s="656"/>
      <c r="CU35" s="656"/>
      <c r="CV35" s="656"/>
      <c r="CW35" s="656"/>
      <c r="CX35" s="656"/>
      <c r="CY35" s="657"/>
      <c r="CZ35" s="628">
        <v>1</v>
      </c>
      <c r="DA35" s="653"/>
      <c r="DB35" s="653"/>
      <c r="DC35" s="658"/>
      <c r="DD35" s="632">
        <v>185825</v>
      </c>
      <c r="DE35" s="656"/>
      <c r="DF35" s="656"/>
      <c r="DG35" s="656"/>
      <c r="DH35" s="656"/>
      <c r="DI35" s="656"/>
      <c r="DJ35" s="656"/>
      <c r="DK35" s="657"/>
      <c r="DL35" s="632">
        <v>105030</v>
      </c>
      <c r="DM35" s="656"/>
      <c r="DN35" s="656"/>
      <c r="DO35" s="656"/>
      <c r="DP35" s="656"/>
      <c r="DQ35" s="656"/>
      <c r="DR35" s="656"/>
      <c r="DS35" s="656"/>
      <c r="DT35" s="656"/>
      <c r="DU35" s="656"/>
      <c r="DV35" s="657"/>
      <c r="DW35" s="628">
        <v>0.8</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905683</v>
      </c>
      <c r="S36" s="624"/>
      <c r="T36" s="624"/>
      <c r="U36" s="624"/>
      <c r="V36" s="624"/>
      <c r="W36" s="624"/>
      <c r="X36" s="624"/>
      <c r="Y36" s="625"/>
      <c r="Z36" s="626">
        <v>4.0999999999999996</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3121192</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100365</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3549147</v>
      </c>
      <c r="CS36" s="624"/>
      <c r="CT36" s="624"/>
      <c r="CU36" s="624"/>
      <c r="CV36" s="624"/>
      <c r="CW36" s="624"/>
      <c r="CX36" s="624"/>
      <c r="CY36" s="625"/>
      <c r="CZ36" s="628">
        <v>16.600000000000001</v>
      </c>
      <c r="DA36" s="653"/>
      <c r="DB36" s="653"/>
      <c r="DC36" s="658"/>
      <c r="DD36" s="632">
        <v>3182345</v>
      </c>
      <c r="DE36" s="624"/>
      <c r="DF36" s="624"/>
      <c r="DG36" s="624"/>
      <c r="DH36" s="624"/>
      <c r="DI36" s="624"/>
      <c r="DJ36" s="624"/>
      <c r="DK36" s="625"/>
      <c r="DL36" s="632">
        <v>1954630</v>
      </c>
      <c r="DM36" s="624"/>
      <c r="DN36" s="624"/>
      <c r="DO36" s="624"/>
      <c r="DP36" s="624"/>
      <c r="DQ36" s="624"/>
      <c r="DR36" s="624"/>
      <c r="DS36" s="624"/>
      <c r="DT36" s="624"/>
      <c r="DU36" s="624"/>
      <c r="DV36" s="625"/>
      <c r="DW36" s="628">
        <v>15.4</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1024401</v>
      </c>
      <c r="S37" s="624"/>
      <c r="T37" s="624"/>
      <c r="U37" s="624"/>
      <c r="V37" s="624"/>
      <c r="W37" s="624"/>
      <c r="X37" s="624"/>
      <c r="Y37" s="625"/>
      <c r="Z37" s="626">
        <v>4.5999999999999996</v>
      </c>
      <c r="AA37" s="626"/>
      <c r="AB37" s="626"/>
      <c r="AC37" s="626"/>
      <c r="AD37" s="627">
        <v>42</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771880</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100365</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963401</v>
      </c>
      <c r="CS37" s="656"/>
      <c r="CT37" s="656"/>
      <c r="CU37" s="656"/>
      <c r="CV37" s="656"/>
      <c r="CW37" s="656"/>
      <c r="CX37" s="656"/>
      <c r="CY37" s="657"/>
      <c r="CZ37" s="628">
        <v>4.5</v>
      </c>
      <c r="DA37" s="653"/>
      <c r="DB37" s="653"/>
      <c r="DC37" s="658"/>
      <c r="DD37" s="632">
        <v>923758</v>
      </c>
      <c r="DE37" s="656"/>
      <c r="DF37" s="656"/>
      <c r="DG37" s="656"/>
      <c r="DH37" s="656"/>
      <c r="DI37" s="656"/>
      <c r="DJ37" s="656"/>
      <c r="DK37" s="657"/>
      <c r="DL37" s="632">
        <v>663311</v>
      </c>
      <c r="DM37" s="656"/>
      <c r="DN37" s="656"/>
      <c r="DO37" s="656"/>
      <c r="DP37" s="656"/>
      <c r="DQ37" s="656"/>
      <c r="DR37" s="656"/>
      <c r="DS37" s="656"/>
      <c r="DT37" s="656"/>
      <c r="DU37" s="656"/>
      <c r="DV37" s="657"/>
      <c r="DW37" s="628">
        <v>5.2</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1146486</v>
      </c>
      <c r="S38" s="624"/>
      <c r="T38" s="624"/>
      <c r="U38" s="624"/>
      <c r="V38" s="624"/>
      <c r="W38" s="624"/>
      <c r="X38" s="624"/>
      <c r="Y38" s="625"/>
      <c r="Z38" s="626">
        <v>5.2</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486000</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5386</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1863312</v>
      </c>
      <c r="CS38" s="624"/>
      <c r="CT38" s="624"/>
      <c r="CU38" s="624"/>
      <c r="CV38" s="624"/>
      <c r="CW38" s="624"/>
      <c r="CX38" s="624"/>
      <c r="CY38" s="625"/>
      <c r="CZ38" s="628">
        <v>8.6999999999999993</v>
      </c>
      <c r="DA38" s="653"/>
      <c r="DB38" s="653"/>
      <c r="DC38" s="658"/>
      <c r="DD38" s="632">
        <v>1606984</v>
      </c>
      <c r="DE38" s="624"/>
      <c r="DF38" s="624"/>
      <c r="DG38" s="624"/>
      <c r="DH38" s="624"/>
      <c r="DI38" s="624"/>
      <c r="DJ38" s="624"/>
      <c r="DK38" s="625"/>
      <c r="DL38" s="632">
        <v>1573797</v>
      </c>
      <c r="DM38" s="624"/>
      <c r="DN38" s="624"/>
      <c r="DO38" s="624"/>
      <c r="DP38" s="624"/>
      <c r="DQ38" s="624"/>
      <c r="DR38" s="624"/>
      <c r="DS38" s="624"/>
      <c r="DT38" s="624"/>
      <c r="DU38" s="624"/>
      <c r="DV38" s="625"/>
      <c r="DW38" s="628">
        <v>12.4</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7805</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566018</v>
      </c>
      <c r="CS39" s="656"/>
      <c r="CT39" s="656"/>
      <c r="CU39" s="656"/>
      <c r="CV39" s="656"/>
      <c r="CW39" s="656"/>
      <c r="CX39" s="656"/>
      <c r="CY39" s="657"/>
      <c r="CZ39" s="628">
        <v>2.6</v>
      </c>
      <c r="DA39" s="653"/>
      <c r="DB39" s="653"/>
      <c r="DC39" s="658"/>
      <c r="DD39" s="632">
        <v>436000</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108186</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105</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479295</v>
      </c>
      <c r="CS40" s="624"/>
      <c r="CT40" s="624"/>
      <c r="CU40" s="624"/>
      <c r="CV40" s="624"/>
      <c r="CW40" s="624"/>
      <c r="CX40" s="624"/>
      <c r="CY40" s="625"/>
      <c r="CZ40" s="628">
        <v>2.2000000000000002</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22203555</v>
      </c>
      <c r="S41" s="696"/>
      <c r="T41" s="696"/>
      <c r="U41" s="696"/>
      <c r="V41" s="696"/>
      <c r="W41" s="696"/>
      <c r="X41" s="696"/>
      <c r="Y41" s="700"/>
      <c r="Z41" s="701">
        <v>100</v>
      </c>
      <c r="AA41" s="701"/>
      <c r="AB41" s="701"/>
      <c r="AC41" s="701"/>
      <c r="AD41" s="702">
        <v>12590151</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299816</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1563496</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381</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2249145</v>
      </c>
      <c r="CS42" s="656"/>
      <c r="CT42" s="656"/>
      <c r="CU42" s="656"/>
      <c r="CV42" s="656"/>
      <c r="CW42" s="656"/>
      <c r="CX42" s="656"/>
      <c r="CY42" s="657"/>
      <c r="CZ42" s="628">
        <v>10.5</v>
      </c>
      <c r="DA42" s="653"/>
      <c r="DB42" s="653"/>
      <c r="DC42" s="658"/>
      <c r="DD42" s="632">
        <v>549428</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100648</v>
      </c>
      <c r="CS43" s="656"/>
      <c r="CT43" s="656"/>
      <c r="CU43" s="656"/>
      <c r="CV43" s="656"/>
      <c r="CW43" s="656"/>
      <c r="CX43" s="656"/>
      <c r="CY43" s="657"/>
      <c r="CZ43" s="628">
        <v>0.5</v>
      </c>
      <c r="DA43" s="653"/>
      <c r="DB43" s="653"/>
      <c r="DC43" s="658"/>
      <c r="DD43" s="632">
        <v>100648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1977677</v>
      </c>
      <c r="CS44" s="624"/>
      <c r="CT44" s="624"/>
      <c r="CU44" s="624"/>
      <c r="CV44" s="624"/>
      <c r="CW44" s="624"/>
      <c r="CX44" s="624"/>
      <c r="CY44" s="625"/>
      <c r="CZ44" s="628">
        <v>9.1999999999999993</v>
      </c>
      <c r="DA44" s="629"/>
      <c r="DB44" s="629"/>
      <c r="DC44" s="635"/>
      <c r="DD44" s="632">
        <v>507293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746125</v>
      </c>
      <c r="CS45" s="656"/>
      <c r="CT45" s="656"/>
      <c r="CU45" s="656"/>
      <c r="CV45" s="656"/>
      <c r="CW45" s="656"/>
      <c r="CX45" s="656"/>
      <c r="CY45" s="657"/>
      <c r="CZ45" s="628">
        <v>3.5</v>
      </c>
      <c r="DA45" s="653"/>
      <c r="DB45" s="653"/>
      <c r="DC45" s="658"/>
      <c r="DD45" s="632">
        <v>99338</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1186670</v>
      </c>
      <c r="CS46" s="624"/>
      <c r="CT46" s="624"/>
      <c r="CU46" s="624"/>
      <c r="CV46" s="624"/>
      <c r="CW46" s="624"/>
      <c r="CX46" s="624"/>
      <c r="CY46" s="625"/>
      <c r="CZ46" s="628">
        <v>5.5</v>
      </c>
      <c r="DA46" s="629"/>
      <c r="DB46" s="629"/>
      <c r="DC46" s="635"/>
      <c r="DD46" s="632">
        <v>402073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271468</v>
      </c>
      <c r="CS47" s="656"/>
      <c r="CT47" s="656"/>
      <c r="CU47" s="656"/>
      <c r="CV47" s="656"/>
      <c r="CW47" s="656"/>
      <c r="CX47" s="656"/>
      <c r="CY47" s="657"/>
      <c r="CZ47" s="628">
        <v>1.3</v>
      </c>
      <c r="DA47" s="653"/>
      <c r="DB47" s="653"/>
      <c r="DC47" s="658"/>
      <c r="DD47" s="632">
        <v>42135</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21420317</v>
      </c>
      <c r="CS49" s="682"/>
      <c r="CT49" s="682"/>
      <c r="CU49" s="682"/>
      <c r="CV49" s="682"/>
      <c r="CW49" s="682"/>
      <c r="CX49" s="682"/>
      <c r="CY49" s="711"/>
      <c r="CZ49" s="703">
        <v>100</v>
      </c>
      <c r="DA49" s="712"/>
      <c r="DB49" s="712"/>
      <c r="DC49" s="713"/>
      <c r="DD49" s="714">
        <v>15050111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5+kpCixWSe9cJZHc99fbBTrrbAkG8GXFTxeWec0/jkLg2d8kBy/82+Nx4JHqSf1yqs73s3lgFjeq4FdhuGJ3Q==" saltValue="yK+QfUpydF+p9hT7Q9Eos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AP84" sqref="AP84:AT8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23846</v>
      </c>
      <c r="R7" s="753"/>
      <c r="S7" s="753"/>
      <c r="T7" s="753"/>
      <c r="U7" s="753"/>
      <c r="V7" s="753">
        <v>23110</v>
      </c>
      <c r="W7" s="753"/>
      <c r="X7" s="753"/>
      <c r="Y7" s="753"/>
      <c r="Z7" s="753"/>
      <c r="AA7" s="753">
        <v>736</v>
      </c>
      <c r="AB7" s="753"/>
      <c r="AC7" s="753"/>
      <c r="AD7" s="753"/>
      <c r="AE7" s="754"/>
      <c r="AF7" s="755">
        <v>688</v>
      </c>
      <c r="AG7" s="756"/>
      <c r="AH7" s="756"/>
      <c r="AI7" s="756"/>
      <c r="AJ7" s="757"/>
      <c r="AK7" s="758">
        <v>74</v>
      </c>
      <c r="AL7" s="759"/>
      <c r="AM7" s="759"/>
      <c r="AN7" s="759"/>
      <c r="AO7" s="759"/>
      <c r="AP7" s="759">
        <v>21733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556</v>
      </c>
      <c r="BT7" s="747"/>
      <c r="BU7" s="747"/>
      <c r="BV7" s="747"/>
      <c r="BW7" s="747"/>
      <c r="BX7" s="747"/>
      <c r="BY7" s="747"/>
      <c r="BZ7" s="747"/>
      <c r="CA7" s="747"/>
      <c r="CB7" s="747"/>
      <c r="CC7" s="747"/>
      <c r="CD7" s="747"/>
      <c r="CE7" s="747"/>
      <c r="CF7" s="747"/>
      <c r="CG7" s="762"/>
      <c r="CH7" s="743">
        <v>5</v>
      </c>
      <c r="CI7" s="744"/>
      <c r="CJ7" s="744"/>
      <c r="CK7" s="744"/>
      <c r="CL7" s="745"/>
      <c r="CM7" s="743">
        <v>216</v>
      </c>
      <c r="CN7" s="744"/>
      <c r="CO7" s="744"/>
      <c r="CP7" s="744"/>
      <c r="CQ7" s="745"/>
      <c r="CR7" s="743">
        <v>30</v>
      </c>
      <c r="CS7" s="744"/>
      <c r="CT7" s="744"/>
      <c r="CU7" s="744"/>
      <c r="CV7" s="745"/>
      <c r="CW7" s="743">
        <v>9</v>
      </c>
      <c r="CX7" s="744"/>
      <c r="CY7" s="744"/>
      <c r="CZ7" s="744"/>
      <c r="DA7" s="745"/>
      <c r="DB7" s="743" t="s">
        <v>491</v>
      </c>
      <c r="DC7" s="744"/>
      <c r="DD7" s="744"/>
      <c r="DE7" s="744"/>
      <c r="DF7" s="745"/>
      <c r="DG7" s="743" t="s">
        <v>491</v>
      </c>
      <c r="DH7" s="744"/>
      <c r="DI7" s="744"/>
      <c r="DJ7" s="744"/>
      <c r="DK7" s="745"/>
      <c r="DL7" s="743" t="s">
        <v>491</v>
      </c>
      <c r="DM7" s="744"/>
      <c r="DN7" s="744"/>
      <c r="DO7" s="744"/>
      <c r="DP7" s="745"/>
      <c r="DQ7" s="743" t="s">
        <v>491</v>
      </c>
      <c r="DR7" s="744"/>
      <c r="DS7" s="744"/>
      <c r="DT7" s="744"/>
      <c r="DU7" s="745"/>
      <c r="DV7" s="746"/>
      <c r="DW7" s="747"/>
      <c r="DX7" s="747"/>
      <c r="DY7" s="747"/>
      <c r="DZ7" s="748"/>
      <c r="EA7" s="234"/>
    </row>
    <row r="8" spans="1:131" s="235" customFormat="1" ht="26.25" customHeight="1" x14ac:dyDescent="0.15">
      <c r="A8" s="238">
        <v>2</v>
      </c>
      <c r="B8" s="780" t="s">
        <v>376</v>
      </c>
      <c r="C8" s="781"/>
      <c r="D8" s="781"/>
      <c r="E8" s="781"/>
      <c r="F8" s="781"/>
      <c r="G8" s="781"/>
      <c r="H8" s="781"/>
      <c r="I8" s="781"/>
      <c r="J8" s="781"/>
      <c r="K8" s="781"/>
      <c r="L8" s="781"/>
      <c r="M8" s="781"/>
      <c r="N8" s="781"/>
      <c r="O8" s="781"/>
      <c r="P8" s="782"/>
      <c r="Q8" s="783">
        <v>22</v>
      </c>
      <c r="R8" s="784"/>
      <c r="S8" s="784"/>
      <c r="T8" s="784"/>
      <c r="U8" s="784"/>
      <c r="V8" s="784">
        <v>20</v>
      </c>
      <c r="W8" s="784"/>
      <c r="X8" s="784"/>
      <c r="Y8" s="784"/>
      <c r="Z8" s="784"/>
      <c r="AA8" s="784">
        <v>2</v>
      </c>
      <c r="AB8" s="784"/>
      <c r="AC8" s="784"/>
      <c r="AD8" s="784"/>
      <c r="AE8" s="785"/>
      <c r="AF8" s="786">
        <v>2</v>
      </c>
      <c r="AG8" s="787"/>
      <c r="AH8" s="787"/>
      <c r="AI8" s="787"/>
      <c r="AJ8" s="788"/>
      <c r="AK8" s="769" t="s">
        <v>491</v>
      </c>
      <c r="AL8" s="770"/>
      <c r="AM8" s="770"/>
      <c r="AN8" s="770"/>
      <c r="AO8" s="770"/>
      <c r="AP8" s="770" t="s">
        <v>491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557</v>
      </c>
      <c r="BT8" s="774"/>
      <c r="BU8" s="774"/>
      <c r="BV8" s="774"/>
      <c r="BW8" s="774"/>
      <c r="BX8" s="774"/>
      <c r="BY8" s="774"/>
      <c r="BZ8" s="774"/>
      <c r="CA8" s="774"/>
      <c r="CB8" s="774"/>
      <c r="CC8" s="774"/>
      <c r="CD8" s="774"/>
      <c r="CE8" s="774"/>
      <c r="CF8" s="774"/>
      <c r="CG8" s="775"/>
      <c r="CH8" s="776">
        <v>-1</v>
      </c>
      <c r="CI8" s="777"/>
      <c r="CJ8" s="777"/>
      <c r="CK8" s="777"/>
      <c r="CL8" s="778"/>
      <c r="CM8" s="776">
        <v>94</v>
      </c>
      <c r="CN8" s="777"/>
      <c r="CO8" s="777"/>
      <c r="CP8" s="777"/>
      <c r="CQ8" s="778"/>
      <c r="CR8" s="776">
        <v>30</v>
      </c>
      <c r="CS8" s="777"/>
      <c r="CT8" s="777"/>
      <c r="CU8" s="777"/>
      <c r="CV8" s="778"/>
      <c r="CW8" s="776">
        <v>18</v>
      </c>
      <c r="CX8" s="777"/>
      <c r="CY8" s="777"/>
      <c r="CZ8" s="777"/>
      <c r="DA8" s="778"/>
      <c r="DB8" s="776" t="s">
        <v>491</v>
      </c>
      <c r="DC8" s="777"/>
      <c r="DD8" s="777"/>
      <c r="DE8" s="777"/>
      <c r="DF8" s="778"/>
      <c r="DG8" s="776" t="s">
        <v>491</v>
      </c>
      <c r="DH8" s="777"/>
      <c r="DI8" s="777"/>
      <c r="DJ8" s="777"/>
      <c r="DK8" s="778"/>
      <c r="DL8" s="776" t="s">
        <v>491</v>
      </c>
      <c r="DM8" s="777"/>
      <c r="DN8" s="777"/>
      <c r="DO8" s="777"/>
      <c r="DP8" s="778"/>
      <c r="DQ8" s="776" t="s">
        <v>491</v>
      </c>
      <c r="DR8" s="777"/>
      <c r="DS8" s="777"/>
      <c r="DT8" s="777"/>
      <c r="DU8" s="778"/>
      <c r="DV8" s="773"/>
      <c r="DW8" s="774"/>
      <c r="DX8" s="774"/>
      <c r="DY8" s="774"/>
      <c r="DZ8" s="779"/>
      <c r="EA8" s="234"/>
    </row>
    <row r="9" spans="1:131" s="235" customFormat="1" ht="26.25" customHeight="1" x14ac:dyDescent="0.15">
      <c r="A9" s="238">
        <v>3</v>
      </c>
      <c r="B9" s="780" t="s">
        <v>377</v>
      </c>
      <c r="C9" s="781"/>
      <c r="D9" s="781"/>
      <c r="E9" s="781"/>
      <c r="F9" s="781"/>
      <c r="G9" s="781"/>
      <c r="H9" s="781"/>
      <c r="I9" s="781"/>
      <c r="J9" s="781"/>
      <c r="K9" s="781"/>
      <c r="L9" s="781"/>
      <c r="M9" s="781"/>
      <c r="N9" s="781"/>
      <c r="O9" s="781"/>
      <c r="P9" s="782"/>
      <c r="Q9" s="783">
        <v>70</v>
      </c>
      <c r="R9" s="784"/>
      <c r="S9" s="784"/>
      <c r="T9" s="784"/>
      <c r="U9" s="784"/>
      <c r="V9" s="784">
        <v>24</v>
      </c>
      <c r="W9" s="784"/>
      <c r="X9" s="784"/>
      <c r="Y9" s="784"/>
      <c r="Z9" s="784"/>
      <c r="AA9" s="784">
        <v>46</v>
      </c>
      <c r="AB9" s="784"/>
      <c r="AC9" s="784"/>
      <c r="AD9" s="784"/>
      <c r="AE9" s="785"/>
      <c r="AF9" s="786">
        <v>46</v>
      </c>
      <c r="AG9" s="787"/>
      <c r="AH9" s="787"/>
      <c r="AI9" s="787"/>
      <c r="AJ9" s="788"/>
      <c r="AK9" s="769" t="s">
        <v>491</v>
      </c>
      <c r="AL9" s="770"/>
      <c r="AM9" s="770"/>
      <c r="AN9" s="770"/>
      <c r="AO9" s="770"/>
      <c r="AP9" s="770">
        <v>17</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558</v>
      </c>
      <c r="BT9" s="774"/>
      <c r="BU9" s="774"/>
      <c r="BV9" s="774"/>
      <c r="BW9" s="774"/>
      <c r="BX9" s="774"/>
      <c r="BY9" s="774"/>
      <c r="BZ9" s="774"/>
      <c r="CA9" s="774"/>
      <c r="CB9" s="774"/>
      <c r="CC9" s="774"/>
      <c r="CD9" s="774"/>
      <c r="CE9" s="774"/>
      <c r="CF9" s="774"/>
      <c r="CG9" s="775"/>
      <c r="CH9" s="776">
        <v>-12</v>
      </c>
      <c r="CI9" s="777"/>
      <c r="CJ9" s="777"/>
      <c r="CK9" s="777"/>
      <c r="CL9" s="778"/>
      <c r="CM9" s="776">
        <v>181</v>
      </c>
      <c r="CN9" s="777"/>
      <c r="CO9" s="777"/>
      <c r="CP9" s="777"/>
      <c r="CQ9" s="778"/>
      <c r="CR9" s="776">
        <v>25</v>
      </c>
      <c r="CS9" s="777"/>
      <c r="CT9" s="777"/>
      <c r="CU9" s="777"/>
      <c r="CV9" s="778"/>
      <c r="CW9" s="776" t="s">
        <v>582</v>
      </c>
      <c r="CX9" s="777"/>
      <c r="CY9" s="777"/>
      <c r="CZ9" s="777"/>
      <c r="DA9" s="778"/>
      <c r="DB9" s="776" t="s">
        <v>491</v>
      </c>
      <c r="DC9" s="777"/>
      <c r="DD9" s="777"/>
      <c r="DE9" s="777"/>
      <c r="DF9" s="778"/>
      <c r="DG9" s="776" t="s">
        <v>491</v>
      </c>
      <c r="DH9" s="777"/>
      <c r="DI9" s="777"/>
      <c r="DJ9" s="777"/>
      <c r="DK9" s="778"/>
      <c r="DL9" s="776" t="s">
        <v>491</v>
      </c>
      <c r="DM9" s="777"/>
      <c r="DN9" s="777"/>
      <c r="DO9" s="777"/>
      <c r="DP9" s="778"/>
      <c r="DQ9" s="776" t="s">
        <v>491</v>
      </c>
      <c r="DR9" s="777"/>
      <c r="DS9" s="777"/>
      <c r="DT9" s="777"/>
      <c r="DU9" s="778"/>
      <c r="DV9" s="773"/>
      <c r="DW9" s="774"/>
      <c r="DX9" s="774"/>
      <c r="DY9" s="774"/>
      <c r="DZ9" s="779"/>
      <c r="EA9" s="234"/>
    </row>
    <row r="10" spans="1:131" s="235" customFormat="1" ht="26.25" customHeight="1" x14ac:dyDescent="0.15">
      <c r="A10" s="238">
        <v>4</v>
      </c>
      <c r="B10" s="780" t="s">
        <v>378</v>
      </c>
      <c r="C10" s="781"/>
      <c r="D10" s="781"/>
      <c r="E10" s="781"/>
      <c r="F10" s="781"/>
      <c r="G10" s="781"/>
      <c r="H10" s="781"/>
      <c r="I10" s="781"/>
      <c r="J10" s="781"/>
      <c r="K10" s="781"/>
      <c r="L10" s="781"/>
      <c r="M10" s="781"/>
      <c r="N10" s="781"/>
      <c r="O10" s="781"/>
      <c r="P10" s="782"/>
      <c r="Q10" s="783">
        <v>22</v>
      </c>
      <c r="R10" s="784"/>
      <c r="S10" s="784"/>
      <c r="T10" s="784"/>
      <c r="U10" s="784"/>
      <c r="V10" s="784">
        <v>232</v>
      </c>
      <c r="W10" s="784"/>
      <c r="X10" s="784"/>
      <c r="Y10" s="784"/>
      <c r="Z10" s="784"/>
      <c r="AA10" s="784">
        <v>-210</v>
      </c>
      <c r="AB10" s="784"/>
      <c r="AC10" s="784"/>
      <c r="AD10" s="784"/>
      <c r="AE10" s="785"/>
      <c r="AF10" s="786">
        <v>-210</v>
      </c>
      <c r="AG10" s="787"/>
      <c r="AH10" s="787"/>
      <c r="AI10" s="787"/>
      <c r="AJ10" s="788"/>
      <c r="AK10" s="769" t="s">
        <v>491</v>
      </c>
      <c r="AL10" s="770"/>
      <c r="AM10" s="770"/>
      <c r="AN10" s="770"/>
      <c r="AO10" s="770"/>
      <c r="AP10" s="770" t="s">
        <v>491</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559</v>
      </c>
      <c r="BT10" s="774"/>
      <c r="BU10" s="774"/>
      <c r="BV10" s="774"/>
      <c r="BW10" s="774"/>
      <c r="BX10" s="774"/>
      <c r="BY10" s="774"/>
      <c r="BZ10" s="774"/>
      <c r="CA10" s="774"/>
      <c r="CB10" s="774"/>
      <c r="CC10" s="774"/>
      <c r="CD10" s="774"/>
      <c r="CE10" s="774"/>
      <c r="CF10" s="774"/>
      <c r="CG10" s="775"/>
      <c r="CH10" s="776">
        <v>-1</v>
      </c>
      <c r="CI10" s="777"/>
      <c r="CJ10" s="777"/>
      <c r="CK10" s="777"/>
      <c r="CL10" s="778"/>
      <c r="CM10" s="776">
        <v>51</v>
      </c>
      <c r="CN10" s="777"/>
      <c r="CO10" s="777"/>
      <c r="CP10" s="777"/>
      <c r="CQ10" s="778"/>
      <c r="CR10" s="776">
        <v>4</v>
      </c>
      <c r="CS10" s="777"/>
      <c r="CT10" s="777"/>
      <c r="CU10" s="777"/>
      <c r="CV10" s="778"/>
      <c r="CW10" s="776">
        <v>3</v>
      </c>
      <c r="CX10" s="777"/>
      <c r="CY10" s="777"/>
      <c r="CZ10" s="777"/>
      <c r="DA10" s="778"/>
      <c r="DB10" s="776" t="s">
        <v>491</v>
      </c>
      <c r="DC10" s="777"/>
      <c r="DD10" s="777"/>
      <c r="DE10" s="777"/>
      <c r="DF10" s="778"/>
      <c r="DG10" s="776" t="s">
        <v>491</v>
      </c>
      <c r="DH10" s="777"/>
      <c r="DI10" s="777"/>
      <c r="DJ10" s="777"/>
      <c r="DK10" s="778"/>
      <c r="DL10" s="776" t="s">
        <v>491</v>
      </c>
      <c r="DM10" s="777"/>
      <c r="DN10" s="777"/>
      <c r="DO10" s="777"/>
      <c r="DP10" s="778"/>
      <c r="DQ10" s="776" t="s">
        <v>491</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560</v>
      </c>
      <c r="BT11" s="774"/>
      <c r="BU11" s="774"/>
      <c r="BV11" s="774"/>
      <c r="BW11" s="774"/>
      <c r="BX11" s="774"/>
      <c r="BY11" s="774"/>
      <c r="BZ11" s="774"/>
      <c r="CA11" s="774"/>
      <c r="CB11" s="774"/>
      <c r="CC11" s="774"/>
      <c r="CD11" s="774"/>
      <c r="CE11" s="774"/>
      <c r="CF11" s="774"/>
      <c r="CG11" s="775"/>
      <c r="CH11" s="776">
        <v>0</v>
      </c>
      <c r="CI11" s="777"/>
      <c r="CJ11" s="777"/>
      <c r="CK11" s="777"/>
      <c r="CL11" s="778"/>
      <c r="CM11" s="776">
        <v>6</v>
      </c>
      <c r="CN11" s="777"/>
      <c r="CO11" s="777"/>
      <c r="CP11" s="777"/>
      <c r="CQ11" s="778"/>
      <c r="CR11" s="776">
        <v>3</v>
      </c>
      <c r="CS11" s="777"/>
      <c r="CT11" s="777"/>
      <c r="CU11" s="777"/>
      <c r="CV11" s="778"/>
      <c r="CW11" s="776" t="s">
        <v>491</v>
      </c>
      <c r="CX11" s="777"/>
      <c r="CY11" s="777"/>
      <c r="CZ11" s="777"/>
      <c r="DA11" s="778"/>
      <c r="DB11" s="776" t="s">
        <v>491</v>
      </c>
      <c r="DC11" s="777"/>
      <c r="DD11" s="777"/>
      <c r="DE11" s="777"/>
      <c r="DF11" s="778"/>
      <c r="DG11" s="776" t="s">
        <v>491</v>
      </c>
      <c r="DH11" s="777"/>
      <c r="DI11" s="777"/>
      <c r="DJ11" s="777"/>
      <c r="DK11" s="778"/>
      <c r="DL11" s="776" t="s">
        <v>491</v>
      </c>
      <c r="DM11" s="777"/>
      <c r="DN11" s="777"/>
      <c r="DO11" s="777"/>
      <c r="DP11" s="778"/>
      <c r="DQ11" s="776" t="s">
        <v>491</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380</v>
      </c>
      <c r="B23" s="789" t="s">
        <v>381</v>
      </c>
      <c r="C23" s="790"/>
      <c r="D23" s="790"/>
      <c r="E23" s="790"/>
      <c r="F23" s="790"/>
      <c r="G23" s="790"/>
      <c r="H23" s="790"/>
      <c r="I23" s="790"/>
      <c r="J23" s="790"/>
      <c r="K23" s="790"/>
      <c r="L23" s="790"/>
      <c r="M23" s="790"/>
      <c r="N23" s="790"/>
      <c r="O23" s="790"/>
      <c r="P23" s="791"/>
      <c r="Q23" s="792">
        <v>22226</v>
      </c>
      <c r="R23" s="793"/>
      <c r="S23" s="793"/>
      <c r="T23" s="793"/>
      <c r="U23" s="793"/>
      <c r="V23" s="793">
        <v>21652</v>
      </c>
      <c r="W23" s="793"/>
      <c r="X23" s="793"/>
      <c r="Y23" s="793"/>
      <c r="Z23" s="793"/>
      <c r="AA23" s="793">
        <v>574</v>
      </c>
      <c r="AB23" s="793"/>
      <c r="AC23" s="793"/>
      <c r="AD23" s="793"/>
      <c r="AE23" s="794"/>
      <c r="AF23" s="795">
        <v>526</v>
      </c>
      <c r="AG23" s="793"/>
      <c r="AH23" s="793"/>
      <c r="AI23" s="793"/>
      <c r="AJ23" s="796"/>
      <c r="AK23" s="797"/>
      <c r="AL23" s="798"/>
      <c r="AM23" s="798"/>
      <c r="AN23" s="798"/>
      <c r="AO23" s="798"/>
      <c r="AP23" s="793">
        <v>21750</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384</v>
      </c>
      <c r="R26" s="734"/>
      <c r="S26" s="734"/>
      <c r="T26" s="734"/>
      <c r="U26" s="735"/>
      <c r="V26" s="733" t="s">
        <v>385</v>
      </c>
      <c r="W26" s="734"/>
      <c r="X26" s="734"/>
      <c r="Y26" s="734"/>
      <c r="Z26" s="735"/>
      <c r="AA26" s="733" t="s">
        <v>386</v>
      </c>
      <c r="AB26" s="734"/>
      <c r="AC26" s="734"/>
      <c r="AD26" s="734"/>
      <c r="AE26" s="734"/>
      <c r="AF26" s="814" t="s">
        <v>387</v>
      </c>
      <c r="AG26" s="815"/>
      <c r="AH26" s="815"/>
      <c r="AI26" s="815"/>
      <c r="AJ26" s="816"/>
      <c r="AK26" s="734" t="s">
        <v>388</v>
      </c>
      <c r="AL26" s="734"/>
      <c r="AM26" s="734"/>
      <c r="AN26" s="734"/>
      <c r="AO26" s="735"/>
      <c r="AP26" s="733" t="s">
        <v>389</v>
      </c>
      <c r="AQ26" s="734"/>
      <c r="AR26" s="734"/>
      <c r="AS26" s="734"/>
      <c r="AT26" s="735"/>
      <c r="AU26" s="733" t="s">
        <v>390</v>
      </c>
      <c r="AV26" s="734"/>
      <c r="AW26" s="734"/>
      <c r="AX26" s="734"/>
      <c r="AY26" s="735"/>
      <c r="AZ26" s="733" t="s">
        <v>391</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392</v>
      </c>
      <c r="C28" s="750"/>
      <c r="D28" s="750"/>
      <c r="E28" s="750"/>
      <c r="F28" s="750"/>
      <c r="G28" s="750"/>
      <c r="H28" s="750"/>
      <c r="I28" s="750"/>
      <c r="J28" s="750"/>
      <c r="K28" s="750"/>
      <c r="L28" s="750"/>
      <c r="M28" s="750"/>
      <c r="N28" s="750"/>
      <c r="O28" s="750"/>
      <c r="P28" s="751"/>
      <c r="Q28" s="822">
        <v>4250</v>
      </c>
      <c r="R28" s="823"/>
      <c r="S28" s="823"/>
      <c r="T28" s="823"/>
      <c r="U28" s="823"/>
      <c r="V28" s="823">
        <v>4150</v>
      </c>
      <c r="W28" s="823"/>
      <c r="X28" s="823"/>
      <c r="Y28" s="823"/>
      <c r="Z28" s="823"/>
      <c r="AA28" s="823">
        <v>100</v>
      </c>
      <c r="AB28" s="823"/>
      <c r="AC28" s="823"/>
      <c r="AD28" s="823"/>
      <c r="AE28" s="824"/>
      <c r="AF28" s="825">
        <v>100</v>
      </c>
      <c r="AG28" s="823"/>
      <c r="AH28" s="823"/>
      <c r="AI28" s="823"/>
      <c r="AJ28" s="826"/>
      <c r="AK28" s="827">
        <v>300</v>
      </c>
      <c r="AL28" s="828"/>
      <c r="AM28" s="828"/>
      <c r="AN28" s="828"/>
      <c r="AO28" s="828"/>
      <c r="AP28" s="828" t="s">
        <v>491</v>
      </c>
      <c r="AQ28" s="828"/>
      <c r="AR28" s="828"/>
      <c r="AS28" s="828"/>
      <c r="AT28" s="828"/>
      <c r="AU28" s="828" t="s">
        <v>491</v>
      </c>
      <c r="AV28" s="828"/>
      <c r="AW28" s="828"/>
      <c r="AX28" s="828"/>
      <c r="AY28" s="828"/>
      <c r="AZ28" s="829" t="s">
        <v>491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393</v>
      </c>
      <c r="C29" s="781"/>
      <c r="D29" s="781"/>
      <c r="E29" s="781"/>
      <c r="F29" s="781"/>
      <c r="G29" s="781"/>
      <c r="H29" s="781"/>
      <c r="I29" s="781"/>
      <c r="J29" s="781"/>
      <c r="K29" s="781"/>
      <c r="L29" s="781"/>
      <c r="M29" s="781"/>
      <c r="N29" s="781"/>
      <c r="O29" s="781"/>
      <c r="P29" s="782"/>
      <c r="Q29" s="783">
        <v>929</v>
      </c>
      <c r="R29" s="784"/>
      <c r="S29" s="784"/>
      <c r="T29" s="784"/>
      <c r="U29" s="784"/>
      <c r="V29" s="784">
        <v>902</v>
      </c>
      <c r="W29" s="784"/>
      <c r="X29" s="784"/>
      <c r="Y29" s="784"/>
      <c r="Z29" s="784"/>
      <c r="AA29" s="784">
        <v>27</v>
      </c>
      <c r="AB29" s="784"/>
      <c r="AC29" s="784"/>
      <c r="AD29" s="784"/>
      <c r="AE29" s="785"/>
      <c r="AF29" s="786">
        <v>27</v>
      </c>
      <c r="AG29" s="787"/>
      <c r="AH29" s="787"/>
      <c r="AI29" s="787"/>
      <c r="AJ29" s="788"/>
      <c r="AK29" s="834">
        <v>196</v>
      </c>
      <c r="AL29" s="830"/>
      <c r="AM29" s="830"/>
      <c r="AN29" s="830"/>
      <c r="AO29" s="830"/>
      <c r="AP29" s="830" t="s">
        <v>491</v>
      </c>
      <c r="AQ29" s="830"/>
      <c r="AR29" s="830"/>
      <c r="AS29" s="830"/>
      <c r="AT29" s="830"/>
      <c r="AU29" s="830" t="s">
        <v>491</v>
      </c>
      <c r="AV29" s="830"/>
      <c r="AW29" s="830"/>
      <c r="AX29" s="830"/>
      <c r="AY29" s="830"/>
      <c r="AZ29" s="831" t="s">
        <v>491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394</v>
      </c>
      <c r="C30" s="781"/>
      <c r="D30" s="781"/>
      <c r="E30" s="781"/>
      <c r="F30" s="781"/>
      <c r="G30" s="781"/>
      <c r="H30" s="781"/>
      <c r="I30" s="781"/>
      <c r="J30" s="781"/>
      <c r="K30" s="781"/>
      <c r="L30" s="781"/>
      <c r="M30" s="781"/>
      <c r="N30" s="781"/>
      <c r="O30" s="781"/>
      <c r="P30" s="782"/>
      <c r="Q30" s="783">
        <v>868</v>
      </c>
      <c r="R30" s="784"/>
      <c r="S30" s="784"/>
      <c r="T30" s="784"/>
      <c r="U30" s="784"/>
      <c r="V30" s="784">
        <v>802</v>
      </c>
      <c r="W30" s="784"/>
      <c r="X30" s="784"/>
      <c r="Y30" s="784"/>
      <c r="Z30" s="784"/>
      <c r="AA30" s="784">
        <v>66</v>
      </c>
      <c r="AB30" s="784"/>
      <c r="AC30" s="784"/>
      <c r="AD30" s="784"/>
      <c r="AE30" s="785"/>
      <c r="AF30" s="786">
        <v>1115</v>
      </c>
      <c r="AG30" s="787"/>
      <c r="AH30" s="787"/>
      <c r="AI30" s="787"/>
      <c r="AJ30" s="788"/>
      <c r="AK30" s="834" t="s">
        <v>491</v>
      </c>
      <c r="AL30" s="830"/>
      <c r="AM30" s="830"/>
      <c r="AN30" s="830"/>
      <c r="AO30" s="830"/>
      <c r="AP30" s="830">
        <v>3133</v>
      </c>
      <c r="AQ30" s="830"/>
      <c r="AR30" s="830"/>
      <c r="AS30" s="830"/>
      <c r="AT30" s="830"/>
      <c r="AU30" s="830" t="s">
        <v>491</v>
      </c>
      <c r="AV30" s="830"/>
      <c r="AW30" s="830"/>
      <c r="AX30" s="830"/>
      <c r="AY30" s="830"/>
      <c r="AZ30" s="831" t="s">
        <v>491</v>
      </c>
      <c r="BA30" s="831"/>
      <c r="BB30" s="831"/>
      <c r="BC30" s="831"/>
      <c r="BD30" s="831"/>
      <c r="BE30" s="832" t="s">
        <v>395</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396</v>
      </c>
      <c r="C31" s="781"/>
      <c r="D31" s="781"/>
      <c r="E31" s="781"/>
      <c r="F31" s="781"/>
      <c r="G31" s="781"/>
      <c r="H31" s="781"/>
      <c r="I31" s="781"/>
      <c r="J31" s="781"/>
      <c r="K31" s="781"/>
      <c r="L31" s="781"/>
      <c r="M31" s="781"/>
      <c r="N31" s="781"/>
      <c r="O31" s="781"/>
      <c r="P31" s="782"/>
      <c r="Q31" s="783">
        <v>1639</v>
      </c>
      <c r="R31" s="784"/>
      <c r="S31" s="784"/>
      <c r="T31" s="784"/>
      <c r="U31" s="784"/>
      <c r="V31" s="784">
        <v>1508</v>
      </c>
      <c r="W31" s="784"/>
      <c r="X31" s="784"/>
      <c r="Y31" s="784"/>
      <c r="Z31" s="784"/>
      <c r="AA31" s="784">
        <v>131</v>
      </c>
      <c r="AB31" s="784"/>
      <c r="AC31" s="784"/>
      <c r="AD31" s="784"/>
      <c r="AE31" s="785"/>
      <c r="AF31" s="786">
        <v>1425</v>
      </c>
      <c r="AG31" s="787"/>
      <c r="AH31" s="787"/>
      <c r="AI31" s="787"/>
      <c r="AJ31" s="788"/>
      <c r="AK31" s="834">
        <v>486</v>
      </c>
      <c r="AL31" s="830"/>
      <c r="AM31" s="830"/>
      <c r="AN31" s="830"/>
      <c r="AO31" s="830"/>
      <c r="AP31" s="830">
        <v>6320</v>
      </c>
      <c r="AQ31" s="830"/>
      <c r="AR31" s="830"/>
      <c r="AS31" s="830"/>
      <c r="AT31" s="830"/>
      <c r="AU31" s="830">
        <v>2149</v>
      </c>
      <c r="AV31" s="830"/>
      <c r="AW31" s="830"/>
      <c r="AX31" s="830"/>
      <c r="AY31" s="830"/>
      <c r="AZ31" s="831" t="s">
        <v>491</v>
      </c>
      <c r="BA31" s="831"/>
      <c r="BB31" s="831"/>
      <c r="BC31" s="831"/>
      <c r="BD31" s="831"/>
      <c r="BE31" s="832" t="s">
        <v>395</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397</v>
      </c>
      <c r="C32" s="781"/>
      <c r="D32" s="781"/>
      <c r="E32" s="781"/>
      <c r="F32" s="781"/>
      <c r="G32" s="781"/>
      <c r="H32" s="781"/>
      <c r="I32" s="781"/>
      <c r="J32" s="781"/>
      <c r="K32" s="781"/>
      <c r="L32" s="781"/>
      <c r="M32" s="781"/>
      <c r="N32" s="781"/>
      <c r="O32" s="781"/>
      <c r="P32" s="782"/>
      <c r="Q32" s="783">
        <v>7141</v>
      </c>
      <c r="R32" s="784"/>
      <c r="S32" s="784"/>
      <c r="T32" s="784"/>
      <c r="U32" s="784"/>
      <c r="V32" s="784">
        <v>7211</v>
      </c>
      <c r="W32" s="784"/>
      <c r="X32" s="784"/>
      <c r="Y32" s="784"/>
      <c r="Z32" s="784"/>
      <c r="AA32" s="784">
        <v>-70</v>
      </c>
      <c r="AB32" s="784"/>
      <c r="AC32" s="784"/>
      <c r="AD32" s="784"/>
      <c r="AE32" s="785"/>
      <c r="AF32" s="786">
        <v>318</v>
      </c>
      <c r="AG32" s="787"/>
      <c r="AH32" s="787"/>
      <c r="AI32" s="787"/>
      <c r="AJ32" s="788"/>
      <c r="AK32" s="834">
        <v>524</v>
      </c>
      <c r="AL32" s="830"/>
      <c r="AM32" s="830"/>
      <c r="AN32" s="830"/>
      <c r="AO32" s="830"/>
      <c r="AP32" s="830">
        <v>7142</v>
      </c>
      <c r="AQ32" s="830"/>
      <c r="AR32" s="830"/>
      <c r="AS32" s="830"/>
      <c r="AT32" s="830"/>
      <c r="AU32" s="830">
        <v>3221</v>
      </c>
      <c r="AV32" s="830"/>
      <c r="AW32" s="830"/>
      <c r="AX32" s="830"/>
      <c r="AY32" s="830"/>
      <c r="AZ32" s="831" t="s">
        <v>491</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398</v>
      </c>
      <c r="C33" s="781"/>
      <c r="D33" s="781"/>
      <c r="E33" s="781"/>
      <c r="F33" s="781"/>
      <c r="G33" s="781"/>
      <c r="H33" s="781"/>
      <c r="I33" s="781"/>
      <c r="J33" s="781"/>
      <c r="K33" s="781"/>
      <c r="L33" s="781"/>
      <c r="M33" s="781"/>
      <c r="N33" s="781"/>
      <c r="O33" s="781"/>
      <c r="P33" s="782"/>
      <c r="Q33" s="783">
        <v>42</v>
      </c>
      <c r="R33" s="784"/>
      <c r="S33" s="784"/>
      <c r="T33" s="784"/>
      <c r="U33" s="784"/>
      <c r="V33" s="784">
        <v>16</v>
      </c>
      <c r="W33" s="784"/>
      <c r="X33" s="784"/>
      <c r="Y33" s="784"/>
      <c r="Z33" s="784"/>
      <c r="AA33" s="784">
        <v>26</v>
      </c>
      <c r="AB33" s="784"/>
      <c r="AC33" s="784"/>
      <c r="AD33" s="784"/>
      <c r="AE33" s="785"/>
      <c r="AF33" s="786">
        <v>26</v>
      </c>
      <c r="AG33" s="787"/>
      <c r="AH33" s="787"/>
      <c r="AI33" s="787"/>
      <c r="AJ33" s="788"/>
      <c r="AK33" s="834" t="s">
        <v>491</v>
      </c>
      <c r="AL33" s="830"/>
      <c r="AM33" s="830"/>
      <c r="AN33" s="830"/>
      <c r="AO33" s="830"/>
      <c r="AP33" s="830">
        <v>22</v>
      </c>
      <c r="AQ33" s="830"/>
      <c r="AR33" s="830"/>
      <c r="AS33" s="830"/>
      <c r="AT33" s="830"/>
      <c r="AU33" s="830" t="s">
        <v>491</v>
      </c>
      <c r="AV33" s="830"/>
      <c r="AW33" s="830"/>
      <c r="AX33" s="830"/>
      <c r="AY33" s="830"/>
      <c r="AZ33" s="831" t="s">
        <v>491</v>
      </c>
      <c r="BA33" s="831"/>
      <c r="BB33" s="831"/>
      <c r="BC33" s="831"/>
      <c r="BD33" s="831"/>
      <c r="BE33" s="832" t="s">
        <v>399</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380</v>
      </c>
      <c r="B63" s="789" t="s">
        <v>401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3011</v>
      </c>
      <c r="AG63" s="844"/>
      <c r="AH63" s="844"/>
      <c r="AI63" s="844"/>
      <c r="AJ63" s="845"/>
      <c r="AK63" s="846"/>
      <c r="AL63" s="841"/>
      <c r="AM63" s="841"/>
      <c r="AN63" s="841"/>
      <c r="AO63" s="841"/>
      <c r="AP63" s="844">
        <v>16617</v>
      </c>
      <c r="AQ63" s="844"/>
      <c r="AR63" s="844"/>
      <c r="AS63" s="844"/>
      <c r="AT63" s="844"/>
      <c r="AU63" s="844">
        <v>5370</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403</v>
      </c>
      <c r="B66" s="728"/>
      <c r="C66" s="728"/>
      <c r="D66" s="728"/>
      <c r="E66" s="728"/>
      <c r="F66" s="728"/>
      <c r="G66" s="728"/>
      <c r="H66" s="728"/>
      <c r="I66" s="728"/>
      <c r="J66" s="728"/>
      <c r="K66" s="728"/>
      <c r="L66" s="728"/>
      <c r="M66" s="728"/>
      <c r="N66" s="728"/>
      <c r="O66" s="728"/>
      <c r="P66" s="729"/>
      <c r="Q66" s="733" t="s">
        <v>384</v>
      </c>
      <c r="R66" s="734"/>
      <c r="S66" s="734"/>
      <c r="T66" s="734"/>
      <c r="U66" s="735"/>
      <c r="V66" s="733" t="s">
        <v>385</v>
      </c>
      <c r="W66" s="734"/>
      <c r="X66" s="734"/>
      <c r="Y66" s="734"/>
      <c r="Z66" s="735"/>
      <c r="AA66" s="733" t="s">
        <v>386</v>
      </c>
      <c r="AB66" s="734"/>
      <c r="AC66" s="734"/>
      <c r="AD66" s="734"/>
      <c r="AE66" s="735"/>
      <c r="AF66" s="854" t="s">
        <v>387</v>
      </c>
      <c r="AG66" s="815"/>
      <c r="AH66" s="815"/>
      <c r="AI66" s="815"/>
      <c r="AJ66" s="855"/>
      <c r="AK66" s="733" t="s">
        <v>388</v>
      </c>
      <c r="AL66" s="728"/>
      <c r="AM66" s="728"/>
      <c r="AN66" s="728"/>
      <c r="AO66" s="729"/>
      <c r="AP66" s="733" t="s">
        <v>389</v>
      </c>
      <c r="AQ66" s="734"/>
      <c r="AR66" s="734"/>
      <c r="AS66" s="734"/>
      <c r="AT66" s="735"/>
      <c r="AU66" s="733" t="s">
        <v>404</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561</v>
      </c>
      <c r="C68" s="870"/>
      <c r="D68" s="870"/>
      <c r="E68" s="870"/>
      <c r="F68" s="870"/>
      <c r="G68" s="870"/>
      <c r="H68" s="870"/>
      <c r="I68" s="870"/>
      <c r="J68" s="870"/>
      <c r="K68" s="870"/>
      <c r="L68" s="870"/>
      <c r="M68" s="870"/>
      <c r="N68" s="870"/>
      <c r="O68" s="870"/>
      <c r="P68" s="871"/>
      <c r="Q68" s="872"/>
      <c r="R68" s="866"/>
      <c r="S68" s="866"/>
      <c r="T68" s="866"/>
      <c r="U68" s="866"/>
      <c r="V68" s="866"/>
      <c r="W68" s="866"/>
      <c r="X68" s="866"/>
      <c r="Y68" s="866"/>
      <c r="Z68" s="866"/>
      <c r="AA68" s="866"/>
      <c r="AB68" s="866"/>
      <c r="AC68" s="866"/>
      <c r="AD68" s="866"/>
      <c r="AE68" s="866"/>
      <c r="AF68" s="866"/>
      <c r="AG68" s="866"/>
      <c r="AH68" s="866"/>
      <c r="AI68" s="866"/>
      <c r="AJ68" s="866"/>
      <c r="AK68" s="866"/>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562</v>
      </c>
      <c r="C69" s="874"/>
      <c r="D69" s="874"/>
      <c r="E69" s="874"/>
      <c r="F69" s="874"/>
      <c r="G69" s="874"/>
      <c r="H69" s="874"/>
      <c r="I69" s="874"/>
      <c r="J69" s="874"/>
      <c r="K69" s="874"/>
      <c r="L69" s="874"/>
      <c r="M69" s="874"/>
      <c r="N69" s="874"/>
      <c r="O69" s="874"/>
      <c r="P69" s="875"/>
      <c r="Q69" s="876">
        <v>343</v>
      </c>
      <c r="R69" s="830"/>
      <c r="S69" s="830"/>
      <c r="T69" s="830"/>
      <c r="U69" s="830"/>
      <c r="V69" s="830">
        <v>302</v>
      </c>
      <c r="W69" s="830"/>
      <c r="X69" s="830"/>
      <c r="Y69" s="830"/>
      <c r="Z69" s="830"/>
      <c r="AA69" s="830">
        <v>41</v>
      </c>
      <c r="AB69" s="830"/>
      <c r="AC69" s="830"/>
      <c r="AD69" s="830"/>
      <c r="AE69" s="830"/>
      <c r="AF69" s="830">
        <v>41</v>
      </c>
      <c r="AG69" s="830"/>
      <c r="AH69" s="830"/>
      <c r="AI69" s="830"/>
      <c r="AJ69" s="830"/>
      <c r="AK69" s="830">
        <v>3</v>
      </c>
      <c r="AL69" s="830"/>
      <c r="AM69" s="830"/>
      <c r="AN69" s="830"/>
      <c r="AO69" s="830"/>
      <c r="AP69" s="830" t="s">
        <v>582</v>
      </c>
      <c r="AQ69" s="830"/>
      <c r="AR69" s="830"/>
      <c r="AS69" s="830"/>
      <c r="AT69" s="830"/>
      <c r="AU69" s="830" t="s">
        <v>491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563</v>
      </c>
      <c r="C70" s="874"/>
      <c r="D70" s="874"/>
      <c r="E70" s="874"/>
      <c r="F70" s="874"/>
      <c r="G70" s="874"/>
      <c r="H70" s="874"/>
      <c r="I70" s="874"/>
      <c r="J70" s="874"/>
      <c r="K70" s="874"/>
      <c r="L70" s="874"/>
      <c r="M70" s="874"/>
      <c r="N70" s="874"/>
      <c r="O70" s="874"/>
      <c r="P70" s="875"/>
      <c r="Q70" s="876">
        <v>371</v>
      </c>
      <c r="R70" s="830"/>
      <c r="S70" s="830"/>
      <c r="T70" s="830"/>
      <c r="U70" s="830"/>
      <c r="V70" s="830">
        <v>329</v>
      </c>
      <c r="W70" s="830"/>
      <c r="X70" s="830"/>
      <c r="Y70" s="830"/>
      <c r="Z70" s="830"/>
      <c r="AA70" s="830">
        <v>42</v>
      </c>
      <c r="AB70" s="830"/>
      <c r="AC70" s="830"/>
      <c r="AD70" s="830"/>
      <c r="AE70" s="830"/>
      <c r="AF70" s="830">
        <v>42</v>
      </c>
      <c r="AG70" s="830"/>
      <c r="AH70" s="830"/>
      <c r="AI70" s="830"/>
      <c r="AJ70" s="830"/>
      <c r="AK70" s="830">
        <v>8</v>
      </c>
      <c r="AL70" s="830"/>
      <c r="AM70" s="830"/>
      <c r="AN70" s="830"/>
      <c r="AO70" s="830"/>
      <c r="AP70" s="830" t="s">
        <v>491</v>
      </c>
      <c r="AQ70" s="830"/>
      <c r="AR70" s="830"/>
      <c r="AS70" s="830"/>
      <c r="AT70" s="830"/>
      <c r="AU70" s="830" t="s">
        <v>491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564</v>
      </c>
      <c r="C71" s="874"/>
      <c r="D71" s="874"/>
      <c r="E71" s="874"/>
      <c r="F71" s="874"/>
      <c r="G71" s="874"/>
      <c r="H71" s="874"/>
      <c r="I71" s="874"/>
      <c r="J71" s="874"/>
      <c r="K71" s="874"/>
      <c r="L71" s="874"/>
      <c r="M71" s="874"/>
      <c r="N71" s="874"/>
      <c r="O71" s="874"/>
      <c r="P71" s="875"/>
      <c r="Q71" s="876">
        <v>20761</v>
      </c>
      <c r="R71" s="830"/>
      <c r="S71" s="830"/>
      <c r="T71" s="830"/>
      <c r="U71" s="830"/>
      <c r="V71" s="830">
        <v>20545</v>
      </c>
      <c r="W71" s="830"/>
      <c r="X71" s="830"/>
      <c r="Y71" s="830"/>
      <c r="Z71" s="830"/>
      <c r="AA71" s="830">
        <v>216</v>
      </c>
      <c r="AB71" s="830"/>
      <c r="AC71" s="830"/>
      <c r="AD71" s="830"/>
      <c r="AE71" s="830"/>
      <c r="AF71" s="830">
        <v>216</v>
      </c>
      <c r="AG71" s="830"/>
      <c r="AH71" s="830"/>
      <c r="AI71" s="830"/>
      <c r="AJ71" s="830"/>
      <c r="AK71" s="830">
        <v>258</v>
      </c>
      <c r="AL71" s="830"/>
      <c r="AM71" s="830"/>
      <c r="AN71" s="830"/>
      <c r="AO71" s="830"/>
      <c r="AP71" s="830" t="s">
        <v>491</v>
      </c>
      <c r="AQ71" s="830"/>
      <c r="AR71" s="830"/>
      <c r="AS71" s="830"/>
      <c r="AT71" s="830"/>
      <c r="AU71" s="830" t="s">
        <v>491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565</v>
      </c>
      <c r="C72" s="874"/>
      <c r="D72" s="874"/>
      <c r="E72" s="874"/>
      <c r="F72" s="874"/>
      <c r="G72" s="874"/>
      <c r="H72" s="874"/>
      <c r="I72" s="874"/>
      <c r="J72" s="874"/>
      <c r="K72" s="874"/>
      <c r="L72" s="874"/>
      <c r="M72" s="874"/>
      <c r="N72" s="874"/>
      <c r="O72" s="874"/>
      <c r="P72" s="875"/>
      <c r="Q72" s="876">
        <v>2688</v>
      </c>
      <c r="R72" s="830"/>
      <c r="S72" s="830"/>
      <c r="T72" s="830"/>
      <c r="U72" s="830"/>
      <c r="V72" s="830">
        <v>2586</v>
      </c>
      <c r="W72" s="830"/>
      <c r="X72" s="830"/>
      <c r="Y72" s="830"/>
      <c r="Z72" s="830"/>
      <c r="AA72" s="830">
        <v>102</v>
      </c>
      <c r="AB72" s="830"/>
      <c r="AC72" s="830"/>
      <c r="AD72" s="830"/>
      <c r="AE72" s="830"/>
      <c r="AF72" s="830">
        <v>102</v>
      </c>
      <c r="AG72" s="830"/>
      <c r="AH72" s="830"/>
      <c r="AI72" s="830"/>
      <c r="AJ72" s="830"/>
      <c r="AK72" s="830" t="s">
        <v>582</v>
      </c>
      <c r="AL72" s="830"/>
      <c r="AM72" s="830"/>
      <c r="AN72" s="830"/>
      <c r="AO72" s="830"/>
      <c r="AP72" s="830">
        <v>431</v>
      </c>
      <c r="AQ72" s="830"/>
      <c r="AR72" s="830"/>
      <c r="AS72" s="830"/>
      <c r="AT72" s="830"/>
      <c r="AU72" s="830">
        <v>99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566</v>
      </c>
      <c r="C73" s="874"/>
      <c r="D73" s="874"/>
      <c r="E73" s="874"/>
      <c r="F73" s="874"/>
      <c r="G73" s="874"/>
      <c r="H73" s="874"/>
      <c r="I73" s="874"/>
      <c r="J73" s="874"/>
      <c r="K73" s="874"/>
      <c r="L73" s="874"/>
      <c r="M73" s="874"/>
      <c r="N73" s="874"/>
      <c r="O73" s="874"/>
      <c r="P73" s="875"/>
      <c r="Q73" s="876">
        <v>29</v>
      </c>
      <c r="R73" s="830"/>
      <c r="S73" s="830"/>
      <c r="T73" s="830"/>
      <c r="U73" s="830"/>
      <c r="V73" s="830">
        <v>16</v>
      </c>
      <c r="W73" s="830"/>
      <c r="X73" s="830"/>
      <c r="Y73" s="830"/>
      <c r="Z73" s="830"/>
      <c r="AA73" s="830">
        <v>13</v>
      </c>
      <c r="AB73" s="830"/>
      <c r="AC73" s="830"/>
      <c r="AD73" s="830"/>
      <c r="AE73" s="830"/>
      <c r="AF73" s="830">
        <v>13</v>
      </c>
      <c r="AG73" s="830"/>
      <c r="AH73" s="830"/>
      <c r="AI73" s="830"/>
      <c r="AJ73" s="830"/>
      <c r="AK73" s="830" t="s">
        <v>582</v>
      </c>
      <c r="AL73" s="830"/>
      <c r="AM73" s="830"/>
      <c r="AN73" s="830"/>
      <c r="AO73" s="830"/>
      <c r="AP73" s="830" t="s">
        <v>491</v>
      </c>
      <c r="AQ73" s="830"/>
      <c r="AR73" s="830"/>
      <c r="AS73" s="830"/>
      <c r="AT73" s="830"/>
      <c r="AU73" s="830" t="s">
        <v>491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567</v>
      </c>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562</v>
      </c>
      <c r="C75" s="874"/>
      <c r="D75" s="874"/>
      <c r="E75" s="874"/>
      <c r="F75" s="874"/>
      <c r="G75" s="874"/>
      <c r="H75" s="874"/>
      <c r="I75" s="874"/>
      <c r="J75" s="874"/>
      <c r="K75" s="874"/>
      <c r="L75" s="874"/>
      <c r="M75" s="874"/>
      <c r="N75" s="874"/>
      <c r="O75" s="874"/>
      <c r="P75" s="875"/>
      <c r="Q75" s="877">
        <v>8</v>
      </c>
      <c r="R75" s="878"/>
      <c r="S75" s="878"/>
      <c r="T75" s="878"/>
      <c r="U75" s="834"/>
      <c r="V75" s="879">
        <v>8</v>
      </c>
      <c r="W75" s="878"/>
      <c r="X75" s="878"/>
      <c r="Y75" s="878"/>
      <c r="Z75" s="834"/>
      <c r="AA75" s="879" t="s">
        <v>582</v>
      </c>
      <c r="AB75" s="878"/>
      <c r="AC75" s="878"/>
      <c r="AD75" s="878"/>
      <c r="AE75" s="834"/>
      <c r="AF75" s="879">
        <v>0</v>
      </c>
      <c r="AG75" s="878"/>
      <c r="AH75" s="878"/>
      <c r="AI75" s="878"/>
      <c r="AJ75" s="834"/>
      <c r="AK75" s="879" t="s">
        <v>582</v>
      </c>
      <c r="AL75" s="878"/>
      <c r="AM75" s="878"/>
      <c r="AN75" s="878"/>
      <c r="AO75" s="834"/>
      <c r="AP75" s="879" t="s">
        <v>491</v>
      </c>
      <c r="AQ75" s="878"/>
      <c r="AR75" s="878"/>
      <c r="AS75" s="878"/>
      <c r="AT75" s="834"/>
      <c r="AU75" s="879" t="s">
        <v>491</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568</v>
      </c>
      <c r="C76" s="874"/>
      <c r="D76" s="874"/>
      <c r="E76" s="874"/>
      <c r="F76" s="874"/>
      <c r="G76" s="874"/>
      <c r="H76" s="874"/>
      <c r="I76" s="874"/>
      <c r="J76" s="874"/>
      <c r="K76" s="874"/>
      <c r="L76" s="874"/>
      <c r="M76" s="874"/>
      <c r="N76" s="874"/>
      <c r="O76" s="874"/>
      <c r="P76" s="875"/>
      <c r="Q76" s="877">
        <v>82</v>
      </c>
      <c r="R76" s="878"/>
      <c r="S76" s="878"/>
      <c r="T76" s="878"/>
      <c r="U76" s="834"/>
      <c r="V76" s="879">
        <v>82</v>
      </c>
      <c r="W76" s="878"/>
      <c r="X76" s="878"/>
      <c r="Y76" s="878"/>
      <c r="Z76" s="834"/>
      <c r="AA76" s="879" t="s">
        <v>582</v>
      </c>
      <c r="AB76" s="878"/>
      <c r="AC76" s="878"/>
      <c r="AD76" s="878"/>
      <c r="AE76" s="834"/>
      <c r="AF76" s="879">
        <v>0</v>
      </c>
      <c r="AG76" s="878"/>
      <c r="AH76" s="878"/>
      <c r="AI76" s="878"/>
      <c r="AJ76" s="834"/>
      <c r="AK76" s="879" t="s">
        <v>582</v>
      </c>
      <c r="AL76" s="878"/>
      <c r="AM76" s="878"/>
      <c r="AN76" s="878"/>
      <c r="AO76" s="834"/>
      <c r="AP76" s="879" t="s">
        <v>491</v>
      </c>
      <c r="AQ76" s="878"/>
      <c r="AR76" s="878"/>
      <c r="AS76" s="878"/>
      <c r="AT76" s="834"/>
      <c r="AU76" s="879" t="s">
        <v>491</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569</v>
      </c>
      <c r="C77" s="874"/>
      <c r="D77" s="874"/>
      <c r="E77" s="874"/>
      <c r="F77" s="874"/>
      <c r="G77" s="874"/>
      <c r="H77" s="874"/>
      <c r="I77" s="874"/>
      <c r="J77" s="874"/>
      <c r="K77" s="874"/>
      <c r="L77" s="874"/>
      <c r="M77" s="874"/>
      <c r="N77" s="874"/>
      <c r="O77" s="874"/>
      <c r="P77" s="875"/>
      <c r="Q77" s="877">
        <v>129</v>
      </c>
      <c r="R77" s="878"/>
      <c r="S77" s="878"/>
      <c r="T77" s="878"/>
      <c r="U77" s="834"/>
      <c r="V77" s="879">
        <v>129</v>
      </c>
      <c r="W77" s="878"/>
      <c r="X77" s="878"/>
      <c r="Y77" s="878"/>
      <c r="Z77" s="834"/>
      <c r="AA77" s="879" t="s">
        <v>582</v>
      </c>
      <c r="AB77" s="878"/>
      <c r="AC77" s="878"/>
      <c r="AD77" s="878"/>
      <c r="AE77" s="834"/>
      <c r="AF77" s="879">
        <v>0</v>
      </c>
      <c r="AG77" s="878"/>
      <c r="AH77" s="878"/>
      <c r="AI77" s="878"/>
      <c r="AJ77" s="834"/>
      <c r="AK77" s="879" t="s">
        <v>582</v>
      </c>
      <c r="AL77" s="878"/>
      <c r="AM77" s="878"/>
      <c r="AN77" s="878"/>
      <c r="AO77" s="834"/>
      <c r="AP77" s="879">
        <v>43</v>
      </c>
      <c r="AQ77" s="878"/>
      <c r="AR77" s="878"/>
      <c r="AS77" s="878"/>
      <c r="AT77" s="834"/>
      <c r="AU77" s="879">
        <v>30</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570</v>
      </c>
      <c r="C78" s="874"/>
      <c r="D78" s="874"/>
      <c r="E78" s="874"/>
      <c r="F78" s="874"/>
      <c r="G78" s="874"/>
      <c r="H78" s="874"/>
      <c r="I78" s="874"/>
      <c r="J78" s="874"/>
      <c r="K78" s="874"/>
      <c r="L78" s="874"/>
      <c r="M78" s="874"/>
      <c r="N78" s="874"/>
      <c r="O78" s="874"/>
      <c r="P78" s="875"/>
      <c r="Q78" s="876">
        <v>922</v>
      </c>
      <c r="R78" s="830"/>
      <c r="S78" s="830"/>
      <c r="T78" s="830"/>
      <c r="U78" s="830"/>
      <c r="V78" s="830">
        <v>922</v>
      </c>
      <c r="W78" s="830"/>
      <c r="X78" s="830"/>
      <c r="Y78" s="830"/>
      <c r="Z78" s="830"/>
      <c r="AA78" s="830">
        <v>0</v>
      </c>
      <c r="AB78" s="830"/>
      <c r="AC78" s="830"/>
      <c r="AD78" s="830"/>
      <c r="AE78" s="830"/>
      <c r="AF78" s="830">
        <v>0</v>
      </c>
      <c r="AG78" s="830"/>
      <c r="AH78" s="830"/>
      <c r="AI78" s="830"/>
      <c r="AJ78" s="830"/>
      <c r="AK78" s="830">
        <v>0</v>
      </c>
      <c r="AL78" s="830"/>
      <c r="AM78" s="830"/>
      <c r="AN78" s="830"/>
      <c r="AO78" s="830"/>
      <c r="AP78" s="830">
        <v>2812</v>
      </c>
      <c r="AQ78" s="830"/>
      <c r="AR78" s="830"/>
      <c r="AS78" s="830"/>
      <c r="AT78" s="830"/>
      <c r="AU78" s="830">
        <v>1030</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571</v>
      </c>
      <c r="C79" s="874"/>
      <c r="D79" s="874"/>
      <c r="E79" s="874"/>
      <c r="F79" s="874"/>
      <c r="G79" s="874"/>
      <c r="H79" s="874"/>
      <c r="I79" s="874"/>
      <c r="J79" s="874"/>
      <c r="K79" s="874"/>
      <c r="L79" s="874"/>
      <c r="M79" s="874"/>
      <c r="N79" s="874"/>
      <c r="O79" s="874"/>
      <c r="P79" s="875"/>
      <c r="Q79" s="876">
        <v>1609</v>
      </c>
      <c r="R79" s="830"/>
      <c r="S79" s="830"/>
      <c r="T79" s="830"/>
      <c r="U79" s="830"/>
      <c r="V79" s="830">
        <v>1554</v>
      </c>
      <c r="W79" s="830"/>
      <c r="X79" s="830"/>
      <c r="Y79" s="830"/>
      <c r="Z79" s="830"/>
      <c r="AA79" s="830">
        <v>55</v>
      </c>
      <c r="AB79" s="830"/>
      <c r="AC79" s="830"/>
      <c r="AD79" s="830"/>
      <c r="AE79" s="830"/>
      <c r="AF79" s="830">
        <v>55</v>
      </c>
      <c r="AG79" s="830"/>
      <c r="AH79" s="830"/>
      <c r="AI79" s="830"/>
      <c r="AJ79" s="830"/>
      <c r="AK79" s="830">
        <v>8</v>
      </c>
      <c r="AL79" s="830"/>
      <c r="AM79" s="830"/>
      <c r="AN79" s="830"/>
      <c r="AO79" s="830"/>
      <c r="AP79" s="830" t="s">
        <v>491</v>
      </c>
      <c r="AQ79" s="830"/>
      <c r="AR79" s="830"/>
      <c r="AS79" s="830"/>
      <c r="AT79" s="830"/>
      <c r="AU79" s="830" t="s">
        <v>491</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572</v>
      </c>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t="s">
        <v>562</v>
      </c>
      <c r="C81" s="874"/>
      <c r="D81" s="874"/>
      <c r="E81" s="874"/>
      <c r="F81" s="874"/>
      <c r="G81" s="874"/>
      <c r="H81" s="874"/>
      <c r="I81" s="874"/>
      <c r="J81" s="874"/>
      <c r="K81" s="874"/>
      <c r="L81" s="874"/>
      <c r="M81" s="874"/>
      <c r="N81" s="874"/>
      <c r="O81" s="874"/>
      <c r="P81" s="875"/>
      <c r="Q81" s="876">
        <v>380</v>
      </c>
      <c r="R81" s="830"/>
      <c r="S81" s="830"/>
      <c r="T81" s="830"/>
      <c r="U81" s="830"/>
      <c r="V81" s="830">
        <v>185</v>
      </c>
      <c r="W81" s="830"/>
      <c r="X81" s="830"/>
      <c r="Y81" s="830"/>
      <c r="Z81" s="830"/>
      <c r="AA81" s="830">
        <v>195</v>
      </c>
      <c r="AB81" s="830"/>
      <c r="AC81" s="830"/>
      <c r="AD81" s="830"/>
      <c r="AE81" s="830"/>
      <c r="AF81" s="830">
        <v>195</v>
      </c>
      <c r="AG81" s="830"/>
      <c r="AH81" s="830"/>
      <c r="AI81" s="830"/>
      <c r="AJ81" s="830"/>
      <c r="AK81" s="830">
        <v>20</v>
      </c>
      <c r="AL81" s="830"/>
      <c r="AM81" s="830"/>
      <c r="AN81" s="830"/>
      <c r="AO81" s="830"/>
      <c r="AP81" s="830" t="s">
        <v>491</v>
      </c>
      <c r="AQ81" s="830"/>
      <c r="AR81" s="830"/>
      <c r="AS81" s="830"/>
      <c r="AT81" s="830"/>
      <c r="AU81" s="830" t="s">
        <v>491</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t="s">
        <v>573</v>
      </c>
      <c r="C82" s="874"/>
      <c r="D82" s="874"/>
      <c r="E82" s="874"/>
      <c r="F82" s="874"/>
      <c r="G82" s="874"/>
      <c r="H82" s="874"/>
      <c r="I82" s="874"/>
      <c r="J82" s="874"/>
      <c r="K82" s="874"/>
      <c r="L82" s="874"/>
      <c r="M82" s="874"/>
      <c r="N82" s="874"/>
      <c r="O82" s="874"/>
      <c r="P82" s="875"/>
      <c r="Q82" s="876">
        <v>319650</v>
      </c>
      <c r="R82" s="830"/>
      <c r="S82" s="830"/>
      <c r="T82" s="830"/>
      <c r="U82" s="830"/>
      <c r="V82" s="830">
        <v>305956</v>
      </c>
      <c r="W82" s="830"/>
      <c r="X82" s="830"/>
      <c r="Y82" s="830"/>
      <c r="Z82" s="830"/>
      <c r="AA82" s="830">
        <v>13694</v>
      </c>
      <c r="AB82" s="830"/>
      <c r="AC82" s="830"/>
      <c r="AD82" s="830"/>
      <c r="AE82" s="830"/>
      <c r="AF82" s="830">
        <v>13694</v>
      </c>
      <c r="AG82" s="830"/>
      <c r="AH82" s="830"/>
      <c r="AI82" s="830"/>
      <c r="AJ82" s="830"/>
      <c r="AK82" s="830">
        <v>0</v>
      </c>
      <c r="AL82" s="830"/>
      <c r="AM82" s="830"/>
      <c r="AN82" s="830"/>
      <c r="AO82" s="830"/>
      <c r="AP82" s="830" t="s">
        <v>491</v>
      </c>
      <c r="AQ82" s="830"/>
      <c r="AR82" s="830"/>
      <c r="AS82" s="830"/>
      <c r="AT82" s="830"/>
      <c r="AU82" s="830" t="s">
        <v>491</v>
      </c>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t="s">
        <v>574</v>
      </c>
      <c r="C83" s="874"/>
      <c r="D83" s="874"/>
      <c r="E83" s="874"/>
      <c r="F83" s="874"/>
      <c r="G83" s="874"/>
      <c r="H83" s="874"/>
      <c r="I83" s="874"/>
      <c r="J83" s="874"/>
      <c r="K83" s="874"/>
      <c r="L83" s="874"/>
      <c r="M83" s="874"/>
      <c r="N83" s="874"/>
      <c r="O83" s="874"/>
      <c r="P83" s="875"/>
      <c r="Q83" s="876">
        <v>440</v>
      </c>
      <c r="R83" s="830"/>
      <c r="S83" s="830"/>
      <c r="T83" s="830"/>
      <c r="U83" s="830"/>
      <c r="V83" s="830">
        <v>176</v>
      </c>
      <c r="W83" s="830"/>
      <c r="X83" s="830"/>
      <c r="Y83" s="830"/>
      <c r="Z83" s="830"/>
      <c r="AA83" s="830">
        <v>224</v>
      </c>
      <c r="AB83" s="830"/>
      <c r="AC83" s="830"/>
      <c r="AD83" s="830"/>
      <c r="AE83" s="830"/>
      <c r="AF83" s="830">
        <v>224</v>
      </c>
      <c r="AG83" s="830"/>
      <c r="AH83" s="830"/>
      <c r="AI83" s="830"/>
      <c r="AJ83" s="830"/>
      <c r="AK83" s="830">
        <v>0</v>
      </c>
      <c r="AL83" s="830"/>
      <c r="AM83" s="830"/>
      <c r="AN83" s="830"/>
      <c r="AO83" s="830"/>
      <c r="AP83" s="830" t="s">
        <v>491</v>
      </c>
      <c r="AQ83" s="830"/>
      <c r="AR83" s="830"/>
      <c r="AS83" s="830"/>
      <c r="AT83" s="830"/>
      <c r="AU83" s="830" t="s">
        <v>491</v>
      </c>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t="s">
        <v>575</v>
      </c>
      <c r="C84" s="874"/>
      <c r="D84" s="874"/>
      <c r="E84" s="874"/>
      <c r="F84" s="874"/>
      <c r="G84" s="874"/>
      <c r="H84" s="874"/>
      <c r="I84" s="874"/>
      <c r="J84" s="874"/>
      <c r="K84" s="874"/>
      <c r="L84" s="874"/>
      <c r="M84" s="874"/>
      <c r="N84" s="874"/>
      <c r="O84" s="874"/>
      <c r="P84" s="875"/>
      <c r="Q84" s="876">
        <v>202</v>
      </c>
      <c r="R84" s="830"/>
      <c r="S84" s="830"/>
      <c r="T84" s="830"/>
      <c r="U84" s="830"/>
      <c r="V84" s="830">
        <v>197</v>
      </c>
      <c r="W84" s="830"/>
      <c r="X84" s="830"/>
      <c r="Y84" s="830"/>
      <c r="Z84" s="830"/>
      <c r="AA84" s="830">
        <v>5</v>
      </c>
      <c r="AB84" s="830"/>
      <c r="AC84" s="830"/>
      <c r="AD84" s="830"/>
      <c r="AE84" s="830"/>
      <c r="AF84" s="830">
        <v>5</v>
      </c>
      <c r="AG84" s="830"/>
      <c r="AH84" s="830"/>
      <c r="AI84" s="830"/>
      <c r="AJ84" s="830"/>
      <c r="AK84" s="830">
        <v>12</v>
      </c>
      <c r="AL84" s="830"/>
      <c r="AM84" s="830"/>
      <c r="AN84" s="830"/>
      <c r="AO84" s="830"/>
      <c r="AP84" s="830" t="s">
        <v>491</v>
      </c>
      <c r="AQ84" s="830"/>
      <c r="AR84" s="830"/>
      <c r="AS84" s="830"/>
      <c r="AT84" s="830"/>
      <c r="AU84" s="830" t="s">
        <v>491</v>
      </c>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t="s">
        <v>576</v>
      </c>
      <c r="C85" s="874"/>
      <c r="D85" s="874"/>
      <c r="E85" s="874"/>
      <c r="F85" s="874"/>
      <c r="G85" s="874"/>
      <c r="H85" s="874"/>
      <c r="I85" s="874"/>
      <c r="J85" s="874"/>
      <c r="K85" s="874"/>
      <c r="L85" s="874"/>
      <c r="M85" s="874"/>
      <c r="N85" s="874"/>
      <c r="O85" s="874"/>
      <c r="P85" s="875"/>
      <c r="Q85" s="876">
        <v>2071</v>
      </c>
      <c r="R85" s="830"/>
      <c r="S85" s="830"/>
      <c r="T85" s="830"/>
      <c r="U85" s="830"/>
      <c r="V85" s="830">
        <v>2067</v>
      </c>
      <c r="W85" s="830"/>
      <c r="X85" s="830"/>
      <c r="Y85" s="830"/>
      <c r="Z85" s="830"/>
      <c r="AA85" s="830">
        <v>3</v>
      </c>
      <c r="AB85" s="830"/>
      <c r="AC85" s="830"/>
      <c r="AD85" s="830"/>
      <c r="AE85" s="830"/>
      <c r="AF85" s="830">
        <v>3</v>
      </c>
      <c r="AG85" s="830"/>
      <c r="AH85" s="830"/>
      <c r="AI85" s="830"/>
      <c r="AJ85" s="830"/>
      <c r="AK85" s="830" t="s">
        <v>582</v>
      </c>
      <c r="AL85" s="830"/>
      <c r="AM85" s="830"/>
      <c r="AN85" s="830"/>
      <c r="AO85" s="830"/>
      <c r="AP85" s="830" t="s">
        <v>491</v>
      </c>
      <c r="AQ85" s="830"/>
      <c r="AR85" s="830"/>
      <c r="AS85" s="830"/>
      <c r="AT85" s="830"/>
      <c r="AU85" s="830" t="s">
        <v>491</v>
      </c>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380</v>
      </c>
      <c r="B88" s="789" t="s">
        <v>405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SUM(AF69:AJ86)</f>
        <v>14590</v>
      </c>
      <c r="AG88" s="844"/>
      <c r="AH88" s="844"/>
      <c r="AI88" s="844"/>
      <c r="AJ88" s="844"/>
      <c r="AK88" s="841"/>
      <c r="AL88" s="841"/>
      <c r="AM88" s="841"/>
      <c r="AN88" s="841"/>
      <c r="AO88" s="841"/>
      <c r="AP88" s="844">
        <f t="shared" ref="AP88" si="0">SUM(AP69:AT86)</f>
        <v>3286</v>
      </c>
      <c r="AQ88" s="844"/>
      <c r="AR88" s="844"/>
      <c r="AS88" s="844"/>
      <c r="AT88" s="844"/>
      <c r="AU88" s="844">
        <f t="shared" ref="AU88" si="1">SUM(AU69:AY86)</f>
        <v>1159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380</v>
      </c>
      <c r="BR102" s="789" t="s">
        <v>406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SUM(CR7:CV11)</f>
        <v>92</v>
      </c>
      <c r="CS102" s="852"/>
      <c r="CT102" s="852"/>
      <c r="CU102" s="852"/>
      <c r="CV102" s="891"/>
      <c r="CW102" s="890">
        <f t="shared" ref="CW102" si="2">SUM(CW7:DA11)</f>
        <v>30</v>
      </c>
      <c r="CX102" s="852"/>
      <c r="CY102" s="852"/>
      <c r="CZ102" s="852"/>
      <c r="DA102" s="891"/>
      <c r="DB102" s="890" t="s">
        <v>582</v>
      </c>
      <c r="DC102" s="852"/>
      <c r="DD102" s="852"/>
      <c r="DE102" s="852"/>
      <c r="DF102" s="891"/>
      <c r="DG102" s="890" t="s">
        <v>582</v>
      </c>
      <c r="DH102" s="852"/>
      <c r="DI102" s="852"/>
      <c r="DJ102" s="852"/>
      <c r="DK102" s="891"/>
      <c r="DL102" s="890" t="s">
        <v>582</v>
      </c>
      <c r="DM102" s="852"/>
      <c r="DN102" s="852"/>
      <c r="DO102" s="852"/>
      <c r="DP102" s="891"/>
      <c r="DQ102" s="890" t="s">
        <v>582</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414</v>
      </c>
      <c r="AB109" s="893"/>
      <c r="AC109" s="893"/>
      <c r="AD109" s="893"/>
      <c r="AE109" s="894"/>
      <c r="AF109" s="892" t="s">
        <v>415</v>
      </c>
      <c r="AG109" s="893"/>
      <c r="AH109" s="893"/>
      <c r="AI109" s="893"/>
      <c r="AJ109" s="894"/>
      <c r="AK109" s="892" t="s">
        <v>295</v>
      </c>
      <c r="AL109" s="893"/>
      <c r="AM109" s="893"/>
      <c r="AN109" s="893"/>
      <c r="AO109" s="894"/>
      <c r="AP109" s="892" t="s">
        <v>416</v>
      </c>
      <c r="AQ109" s="893"/>
      <c r="AR109" s="893"/>
      <c r="AS109" s="893"/>
      <c r="AT109" s="895"/>
      <c r="AU109" s="912" t="s">
        <v>413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414</v>
      </c>
      <c r="BR109" s="893"/>
      <c r="BS109" s="893"/>
      <c r="BT109" s="893"/>
      <c r="BU109" s="894"/>
      <c r="BV109" s="892" t="s">
        <v>415</v>
      </c>
      <c r="BW109" s="893"/>
      <c r="BX109" s="893"/>
      <c r="BY109" s="893"/>
      <c r="BZ109" s="894"/>
      <c r="CA109" s="892" t="s">
        <v>295</v>
      </c>
      <c r="CB109" s="893"/>
      <c r="CC109" s="893"/>
      <c r="CD109" s="893"/>
      <c r="CE109" s="894"/>
      <c r="CF109" s="913" t="s">
        <v>416</v>
      </c>
      <c r="CG109" s="913"/>
      <c r="CH109" s="913"/>
      <c r="CI109" s="913"/>
      <c r="CJ109" s="913"/>
      <c r="CK109" s="892" t="s">
        <v>417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414</v>
      </c>
      <c r="DH109" s="893"/>
      <c r="DI109" s="893"/>
      <c r="DJ109" s="893"/>
      <c r="DK109" s="894"/>
      <c r="DL109" s="892" t="s">
        <v>415</v>
      </c>
      <c r="DM109" s="893"/>
      <c r="DN109" s="893"/>
      <c r="DO109" s="893"/>
      <c r="DP109" s="894"/>
      <c r="DQ109" s="892" t="s">
        <v>295</v>
      </c>
      <c r="DR109" s="893"/>
      <c r="DS109" s="893"/>
      <c r="DT109" s="893"/>
      <c r="DU109" s="894"/>
      <c r="DV109" s="892" t="s">
        <v>416</v>
      </c>
      <c r="DW109" s="893"/>
      <c r="DX109" s="893"/>
      <c r="DY109" s="893"/>
      <c r="DZ109" s="895"/>
    </row>
    <row r="110" spans="1:131" s="230" customFormat="1" ht="26.25" customHeight="1" x14ac:dyDescent="0.15">
      <c r="A110" s="896" t="s">
        <v>418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1920633</v>
      </c>
      <c r="AB110" s="900"/>
      <c r="AC110" s="900"/>
      <c r="AD110" s="900"/>
      <c r="AE110" s="901"/>
      <c r="AF110" s="902">
        <v>1862518</v>
      </c>
      <c r="AG110" s="900"/>
      <c r="AH110" s="900"/>
      <c r="AI110" s="900"/>
      <c r="AJ110" s="901"/>
      <c r="AK110" s="902">
        <v>1849082</v>
      </c>
      <c r="AL110" s="900"/>
      <c r="AM110" s="900"/>
      <c r="AN110" s="900"/>
      <c r="AO110" s="901"/>
      <c r="AP110" s="903">
        <v>17.2</v>
      </c>
      <c r="AQ110" s="904"/>
      <c r="AR110" s="904"/>
      <c r="AS110" s="904"/>
      <c r="AT110" s="905"/>
      <c r="AU110" s="906" t="s">
        <v>69</v>
      </c>
      <c r="AV110" s="907"/>
      <c r="AW110" s="907"/>
      <c r="AX110" s="907"/>
      <c r="AY110" s="907"/>
      <c r="AZ110" s="929" t="s">
        <v>419</v>
      </c>
      <c r="BA110" s="897"/>
      <c r="BB110" s="897"/>
      <c r="BC110" s="897"/>
      <c r="BD110" s="897"/>
      <c r="BE110" s="897"/>
      <c r="BF110" s="897"/>
      <c r="BG110" s="897"/>
      <c r="BH110" s="897"/>
      <c r="BI110" s="897"/>
      <c r="BJ110" s="897"/>
      <c r="BK110" s="897"/>
      <c r="BL110" s="897"/>
      <c r="BM110" s="897"/>
      <c r="BN110" s="897"/>
      <c r="BO110" s="897"/>
      <c r="BP110" s="898"/>
      <c r="BQ110" s="930">
        <v>22871355</v>
      </c>
      <c r="BR110" s="931"/>
      <c r="BS110" s="931"/>
      <c r="BT110" s="931"/>
      <c r="BU110" s="931"/>
      <c r="BV110" s="931">
        <v>22381546</v>
      </c>
      <c r="BW110" s="931"/>
      <c r="BX110" s="931"/>
      <c r="BY110" s="931"/>
      <c r="BZ110" s="931"/>
      <c r="CA110" s="931">
        <v>21749916</v>
      </c>
      <c r="CB110" s="931"/>
      <c r="CC110" s="931"/>
      <c r="CD110" s="931"/>
      <c r="CE110" s="931"/>
      <c r="CF110" s="944">
        <v>202.6</v>
      </c>
      <c r="CG110" s="945"/>
      <c r="CH110" s="945"/>
      <c r="CI110" s="945"/>
      <c r="CJ110" s="945"/>
      <c r="CK110" s="946" t="s">
        <v>420</v>
      </c>
      <c r="CL110" s="947"/>
      <c r="CM110" s="929" t="s">
        <v>421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423</v>
      </c>
      <c r="BA111" s="923"/>
      <c r="BB111" s="923"/>
      <c r="BC111" s="923"/>
      <c r="BD111" s="923"/>
      <c r="BE111" s="923"/>
      <c r="BF111" s="923"/>
      <c r="BG111" s="923"/>
      <c r="BH111" s="923"/>
      <c r="BI111" s="923"/>
      <c r="BJ111" s="923"/>
      <c r="BK111" s="923"/>
      <c r="BL111" s="923"/>
      <c r="BM111" s="923"/>
      <c r="BN111" s="923"/>
      <c r="BO111" s="923"/>
      <c r="BP111" s="924"/>
      <c r="BQ111" s="925">
        <v>69063</v>
      </c>
      <c r="BR111" s="926"/>
      <c r="BS111" s="926"/>
      <c r="BT111" s="926"/>
      <c r="BU111" s="926"/>
      <c r="BV111" s="926">
        <v>57553</v>
      </c>
      <c r="BW111" s="926"/>
      <c r="BX111" s="926"/>
      <c r="BY111" s="926"/>
      <c r="BZ111" s="926"/>
      <c r="CA111" s="926">
        <v>46043</v>
      </c>
      <c r="CB111" s="926"/>
      <c r="CC111" s="926"/>
      <c r="CD111" s="926"/>
      <c r="CE111" s="926"/>
      <c r="CF111" s="920">
        <v>0.4</v>
      </c>
      <c r="CG111" s="921"/>
      <c r="CH111" s="921"/>
      <c r="CI111" s="921"/>
      <c r="CJ111" s="921"/>
      <c r="CK111" s="948"/>
      <c r="CL111" s="949"/>
      <c r="CM111" s="922" t="s">
        <v>424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425</v>
      </c>
      <c r="B112" s="953"/>
      <c r="C112" s="923" t="s">
        <v>426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427</v>
      </c>
      <c r="BA112" s="923"/>
      <c r="BB112" s="923"/>
      <c r="BC112" s="923"/>
      <c r="BD112" s="923"/>
      <c r="BE112" s="923"/>
      <c r="BF112" s="923"/>
      <c r="BG112" s="923"/>
      <c r="BH112" s="923"/>
      <c r="BI112" s="923"/>
      <c r="BJ112" s="923"/>
      <c r="BK112" s="923"/>
      <c r="BL112" s="923"/>
      <c r="BM112" s="923"/>
      <c r="BN112" s="923"/>
      <c r="BO112" s="923"/>
      <c r="BP112" s="924"/>
      <c r="BQ112" s="925">
        <v>6038749</v>
      </c>
      <c r="BR112" s="926"/>
      <c r="BS112" s="926"/>
      <c r="BT112" s="926"/>
      <c r="BU112" s="926"/>
      <c r="BV112" s="926">
        <v>5788907</v>
      </c>
      <c r="BW112" s="926"/>
      <c r="BX112" s="926"/>
      <c r="BY112" s="926"/>
      <c r="BZ112" s="926"/>
      <c r="CA112" s="926">
        <v>5369959</v>
      </c>
      <c r="CB112" s="926"/>
      <c r="CC112" s="926"/>
      <c r="CD112" s="926"/>
      <c r="CE112" s="926"/>
      <c r="CF112" s="920">
        <v>50</v>
      </c>
      <c r="CG112" s="921"/>
      <c r="CH112" s="921"/>
      <c r="CI112" s="921"/>
      <c r="CJ112" s="921"/>
      <c r="CK112" s="948"/>
      <c r="CL112" s="949"/>
      <c r="CM112" s="922" t="s">
        <v>428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572910</v>
      </c>
      <c r="AB113" s="938"/>
      <c r="AC113" s="938"/>
      <c r="AD113" s="938"/>
      <c r="AE113" s="939"/>
      <c r="AF113" s="940">
        <v>653325</v>
      </c>
      <c r="AG113" s="938"/>
      <c r="AH113" s="938"/>
      <c r="AI113" s="938"/>
      <c r="AJ113" s="939"/>
      <c r="AK113" s="940">
        <v>699762</v>
      </c>
      <c r="AL113" s="938"/>
      <c r="AM113" s="938"/>
      <c r="AN113" s="938"/>
      <c r="AO113" s="939"/>
      <c r="AP113" s="941">
        <v>6.5</v>
      </c>
      <c r="AQ113" s="942"/>
      <c r="AR113" s="942"/>
      <c r="AS113" s="942"/>
      <c r="AT113" s="943"/>
      <c r="AU113" s="908"/>
      <c r="AV113" s="909"/>
      <c r="AW113" s="909"/>
      <c r="AX113" s="909"/>
      <c r="AY113" s="909"/>
      <c r="AZ113" s="922" t="s">
        <v>430</v>
      </c>
      <c r="BA113" s="923"/>
      <c r="BB113" s="923"/>
      <c r="BC113" s="923"/>
      <c r="BD113" s="923"/>
      <c r="BE113" s="923"/>
      <c r="BF113" s="923"/>
      <c r="BG113" s="923"/>
      <c r="BH113" s="923"/>
      <c r="BI113" s="923"/>
      <c r="BJ113" s="923"/>
      <c r="BK113" s="923"/>
      <c r="BL113" s="923"/>
      <c r="BM113" s="923"/>
      <c r="BN113" s="923"/>
      <c r="BO113" s="923"/>
      <c r="BP113" s="924"/>
      <c r="BQ113" s="925">
        <v>1578133</v>
      </c>
      <c r="BR113" s="926"/>
      <c r="BS113" s="926"/>
      <c r="BT113" s="926"/>
      <c r="BU113" s="926"/>
      <c r="BV113" s="926">
        <v>1342562</v>
      </c>
      <c r="BW113" s="926"/>
      <c r="BX113" s="926"/>
      <c r="BY113" s="926"/>
      <c r="BZ113" s="926"/>
      <c r="CA113" s="926">
        <v>1159378</v>
      </c>
      <c r="CB113" s="926"/>
      <c r="CC113" s="926"/>
      <c r="CD113" s="926"/>
      <c r="CE113" s="926"/>
      <c r="CF113" s="920">
        <v>10.8</v>
      </c>
      <c r="CG113" s="921"/>
      <c r="CH113" s="921"/>
      <c r="CI113" s="921"/>
      <c r="CJ113" s="921"/>
      <c r="CK113" s="948"/>
      <c r="CL113" s="949"/>
      <c r="CM113" s="922" t="s">
        <v>431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253806</v>
      </c>
      <c r="AB114" s="959"/>
      <c r="AC114" s="959"/>
      <c r="AD114" s="959"/>
      <c r="AE114" s="960"/>
      <c r="AF114" s="961">
        <v>245525</v>
      </c>
      <c r="AG114" s="959"/>
      <c r="AH114" s="959"/>
      <c r="AI114" s="959"/>
      <c r="AJ114" s="960"/>
      <c r="AK114" s="961">
        <v>239464</v>
      </c>
      <c r="AL114" s="959"/>
      <c r="AM114" s="959"/>
      <c r="AN114" s="959"/>
      <c r="AO114" s="960"/>
      <c r="AP114" s="962">
        <v>2.2000000000000002</v>
      </c>
      <c r="AQ114" s="963"/>
      <c r="AR114" s="963"/>
      <c r="AS114" s="963"/>
      <c r="AT114" s="964"/>
      <c r="AU114" s="908"/>
      <c r="AV114" s="909"/>
      <c r="AW114" s="909"/>
      <c r="AX114" s="909"/>
      <c r="AY114" s="909"/>
      <c r="AZ114" s="922" t="s">
        <v>433</v>
      </c>
      <c r="BA114" s="923"/>
      <c r="BB114" s="923"/>
      <c r="BC114" s="923"/>
      <c r="BD114" s="923"/>
      <c r="BE114" s="923"/>
      <c r="BF114" s="923"/>
      <c r="BG114" s="923"/>
      <c r="BH114" s="923"/>
      <c r="BI114" s="923"/>
      <c r="BJ114" s="923"/>
      <c r="BK114" s="923"/>
      <c r="BL114" s="923"/>
      <c r="BM114" s="923"/>
      <c r="BN114" s="923"/>
      <c r="BO114" s="923"/>
      <c r="BP114" s="924"/>
      <c r="BQ114" s="925">
        <v>3029984</v>
      </c>
      <c r="BR114" s="926"/>
      <c r="BS114" s="926"/>
      <c r="BT114" s="926"/>
      <c r="BU114" s="926"/>
      <c r="BV114" s="926">
        <v>2966264</v>
      </c>
      <c r="BW114" s="926"/>
      <c r="BX114" s="926"/>
      <c r="BY114" s="926"/>
      <c r="BZ114" s="926"/>
      <c r="CA114" s="926">
        <v>2995889</v>
      </c>
      <c r="CB114" s="926"/>
      <c r="CC114" s="926"/>
      <c r="CD114" s="926"/>
      <c r="CE114" s="926"/>
      <c r="CF114" s="920">
        <v>27.9</v>
      </c>
      <c r="CG114" s="921"/>
      <c r="CH114" s="921"/>
      <c r="CI114" s="921"/>
      <c r="CJ114" s="921"/>
      <c r="CK114" s="948"/>
      <c r="CL114" s="949"/>
      <c r="CM114" s="922" t="s">
        <v>434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11899</v>
      </c>
      <c r="AB115" s="938"/>
      <c r="AC115" s="938"/>
      <c r="AD115" s="938"/>
      <c r="AE115" s="939"/>
      <c r="AF115" s="940">
        <v>11842</v>
      </c>
      <c r="AG115" s="938"/>
      <c r="AH115" s="938"/>
      <c r="AI115" s="938"/>
      <c r="AJ115" s="939"/>
      <c r="AK115" s="940">
        <v>11787</v>
      </c>
      <c r="AL115" s="938"/>
      <c r="AM115" s="938"/>
      <c r="AN115" s="938"/>
      <c r="AO115" s="939"/>
      <c r="AP115" s="941">
        <v>0.1</v>
      </c>
      <c r="AQ115" s="942"/>
      <c r="AR115" s="942"/>
      <c r="AS115" s="942"/>
      <c r="AT115" s="943"/>
      <c r="AU115" s="908"/>
      <c r="AV115" s="909"/>
      <c r="AW115" s="909"/>
      <c r="AX115" s="909"/>
      <c r="AY115" s="909"/>
      <c r="AZ115" s="922" t="s">
        <v>436</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439</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441</v>
      </c>
      <c r="Z117" s="894"/>
      <c r="AA117" s="978">
        <v>2759248</v>
      </c>
      <c r="AB117" s="979"/>
      <c r="AC117" s="979"/>
      <c r="AD117" s="979"/>
      <c r="AE117" s="980"/>
      <c r="AF117" s="981">
        <v>2773210</v>
      </c>
      <c r="AG117" s="979"/>
      <c r="AH117" s="979"/>
      <c r="AI117" s="979"/>
      <c r="AJ117" s="980"/>
      <c r="AK117" s="981">
        <v>2800095</v>
      </c>
      <c r="AL117" s="979"/>
      <c r="AM117" s="979"/>
      <c r="AN117" s="979"/>
      <c r="AO117" s="980"/>
      <c r="AP117" s="982"/>
      <c r="AQ117" s="983"/>
      <c r="AR117" s="983"/>
      <c r="AS117" s="983"/>
      <c r="AT117" s="984"/>
      <c r="AU117" s="908"/>
      <c r="AV117" s="909"/>
      <c r="AW117" s="909"/>
      <c r="AX117" s="909"/>
      <c r="AY117" s="909"/>
      <c r="AZ117" s="974" t="s">
        <v>442</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414</v>
      </c>
      <c r="AB118" s="893"/>
      <c r="AC118" s="893"/>
      <c r="AD118" s="893"/>
      <c r="AE118" s="894"/>
      <c r="AF118" s="892" t="s">
        <v>415</v>
      </c>
      <c r="AG118" s="893"/>
      <c r="AH118" s="893"/>
      <c r="AI118" s="893"/>
      <c r="AJ118" s="894"/>
      <c r="AK118" s="892" t="s">
        <v>295</v>
      </c>
      <c r="AL118" s="893"/>
      <c r="AM118" s="893"/>
      <c r="AN118" s="893"/>
      <c r="AO118" s="894"/>
      <c r="AP118" s="970" t="s">
        <v>416</v>
      </c>
      <c r="AQ118" s="971"/>
      <c r="AR118" s="971"/>
      <c r="AS118" s="971"/>
      <c r="AT118" s="972"/>
      <c r="AU118" s="908"/>
      <c r="AV118" s="909"/>
      <c r="AW118" s="909"/>
      <c r="AX118" s="909"/>
      <c r="AY118" s="909"/>
      <c r="AZ118" s="973" t="s">
        <v>444</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420</v>
      </c>
      <c r="B119" s="947"/>
      <c r="C119" s="929" t="s">
        <v>421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446</v>
      </c>
      <c r="BP119" s="1005"/>
      <c r="BQ119" s="999">
        <v>33587284</v>
      </c>
      <c r="BR119" s="1000"/>
      <c r="BS119" s="1000"/>
      <c r="BT119" s="1000"/>
      <c r="BU119" s="1000"/>
      <c r="BV119" s="1000">
        <v>32536832</v>
      </c>
      <c r="BW119" s="1000"/>
      <c r="BX119" s="1000"/>
      <c r="BY119" s="1000"/>
      <c r="BZ119" s="1000"/>
      <c r="CA119" s="1000">
        <v>31321185</v>
      </c>
      <c r="CB119" s="1000"/>
      <c r="CC119" s="1000"/>
      <c r="CD119" s="1000"/>
      <c r="CE119" s="1000"/>
      <c r="CF119" s="1001"/>
      <c r="CG119" s="1002"/>
      <c r="CH119" s="1002"/>
      <c r="CI119" s="1002"/>
      <c r="CJ119" s="1003"/>
      <c r="CK119" s="950"/>
      <c r="CL119" s="951"/>
      <c r="CM119" s="973" t="s">
        <v>447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69063</v>
      </c>
      <c r="DH119" s="986"/>
      <c r="DI119" s="986"/>
      <c r="DJ119" s="986"/>
      <c r="DK119" s="987"/>
      <c r="DL119" s="985">
        <v>57553</v>
      </c>
      <c r="DM119" s="986"/>
      <c r="DN119" s="986"/>
      <c r="DO119" s="986"/>
      <c r="DP119" s="987"/>
      <c r="DQ119" s="985">
        <v>46043</v>
      </c>
      <c r="DR119" s="986"/>
      <c r="DS119" s="986"/>
      <c r="DT119" s="986"/>
      <c r="DU119" s="987"/>
      <c r="DV119" s="988">
        <v>0.4</v>
      </c>
      <c r="DW119" s="989"/>
      <c r="DX119" s="989"/>
      <c r="DY119" s="989"/>
      <c r="DZ119" s="990"/>
    </row>
    <row r="120" spans="1:130" s="230" customFormat="1" ht="26.25" customHeight="1" x14ac:dyDescent="0.15">
      <c r="A120" s="1057"/>
      <c r="B120" s="949"/>
      <c r="C120" s="922" t="s">
        <v>424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448</v>
      </c>
      <c r="AV120" s="992"/>
      <c r="AW120" s="992"/>
      <c r="AX120" s="992"/>
      <c r="AY120" s="993"/>
      <c r="AZ120" s="929" t="s">
        <v>449</v>
      </c>
      <c r="BA120" s="897"/>
      <c r="BB120" s="897"/>
      <c r="BC120" s="897"/>
      <c r="BD120" s="897"/>
      <c r="BE120" s="897"/>
      <c r="BF120" s="897"/>
      <c r="BG120" s="897"/>
      <c r="BH120" s="897"/>
      <c r="BI120" s="897"/>
      <c r="BJ120" s="897"/>
      <c r="BK120" s="897"/>
      <c r="BL120" s="897"/>
      <c r="BM120" s="897"/>
      <c r="BN120" s="897"/>
      <c r="BO120" s="897"/>
      <c r="BP120" s="898"/>
      <c r="BQ120" s="930">
        <v>5021251</v>
      </c>
      <c r="BR120" s="931"/>
      <c r="BS120" s="931"/>
      <c r="BT120" s="931"/>
      <c r="BU120" s="931"/>
      <c r="BV120" s="931">
        <v>6008568</v>
      </c>
      <c r="BW120" s="931"/>
      <c r="BX120" s="931"/>
      <c r="BY120" s="931"/>
      <c r="BZ120" s="931"/>
      <c r="CA120" s="931">
        <v>6535254</v>
      </c>
      <c r="CB120" s="931"/>
      <c r="CC120" s="931"/>
      <c r="CD120" s="931"/>
      <c r="CE120" s="931"/>
      <c r="CF120" s="944">
        <v>60.9</v>
      </c>
      <c r="CG120" s="945"/>
      <c r="CH120" s="945"/>
      <c r="CI120" s="945"/>
      <c r="CJ120" s="945"/>
      <c r="CK120" s="1006" t="s">
        <v>450</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3627655</v>
      </c>
      <c r="DH120" s="931"/>
      <c r="DI120" s="931"/>
      <c r="DJ120" s="931"/>
      <c r="DK120" s="931"/>
      <c r="DL120" s="931">
        <v>3554202</v>
      </c>
      <c r="DM120" s="931"/>
      <c r="DN120" s="931"/>
      <c r="DO120" s="931"/>
      <c r="DP120" s="931"/>
      <c r="DQ120" s="931">
        <v>3220992</v>
      </c>
      <c r="DR120" s="931"/>
      <c r="DS120" s="931"/>
      <c r="DT120" s="931"/>
      <c r="DU120" s="931"/>
      <c r="DV120" s="932">
        <v>30</v>
      </c>
      <c r="DW120" s="932"/>
      <c r="DX120" s="932"/>
      <c r="DY120" s="932"/>
      <c r="DZ120" s="933"/>
    </row>
    <row r="121" spans="1:130" s="230" customFormat="1" ht="26.25" customHeight="1" x14ac:dyDescent="0.15">
      <c r="A121" s="1057"/>
      <c r="B121" s="949"/>
      <c r="C121" s="974" t="s">
        <v>451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452</v>
      </c>
      <c r="BA121" s="923"/>
      <c r="BB121" s="923"/>
      <c r="BC121" s="923"/>
      <c r="BD121" s="923"/>
      <c r="BE121" s="923"/>
      <c r="BF121" s="923"/>
      <c r="BG121" s="923"/>
      <c r="BH121" s="923"/>
      <c r="BI121" s="923"/>
      <c r="BJ121" s="923"/>
      <c r="BK121" s="923"/>
      <c r="BL121" s="923"/>
      <c r="BM121" s="923"/>
      <c r="BN121" s="923"/>
      <c r="BO121" s="923"/>
      <c r="BP121" s="924"/>
      <c r="BQ121" s="925">
        <v>1458362</v>
      </c>
      <c r="BR121" s="926"/>
      <c r="BS121" s="926"/>
      <c r="BT121" s="926"/>
      <c r="BU121" s="926"/>
      <c r="BV121" s="926">
        <v>1567769</v>
      </c>
      <c r="BW121" s="926"/>
      <c r="BX121" s="926"/>
      <c r="BY121" s="926"/>
      <c r="BZ121" s="926"/>
      <c r="CA121" s="926">
        <v>1728749</v>
      </c>
      <c r="CB121" s="926"/>
      <c r="CC121" s="926"/>
      <c r="CD121" s="926"/>
      <c r="CE121" s="926"/>
      <c r="CF121" s="920">
        <v>16.100000000000001</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v>2411094</v>
      </c>
      <c r="DH121" s="926"/>
      <c r="DI121" s="926"/>
      <c r="DJ121" s="926"/>
      <c r="DK121" s="926"/>
      <c r="DL121" s="926">
        <v>2234705</v>
      </c>
      <c r="DM121" s="926"/>
      <c r="DN121" s="926"/>
      <c r="DO121" s="926"/>
      <c r="DP121" s="926"/>
      <c r="DQ121" s="926">
        <v>2148967</v>
      </c>
      <c r="DR121" s="926"/>
      <c r="DS121" s="926"/>
      <c r="DT121" s="926"/>
      <c r="DU121" s="926"/>
      <c r="DV121" s="927">
        <v>20</v>
      </c>
      <c r="DW121" s="927"/>
      <c r="DX121" s="927"/>
      <c r="DY121" s="927"/>
      <c r="DZ121" s="928"/>
    </row>
    <row r="122" spans="1:130" s="230" customFormat="1" ht="26.25" customHeight="1" x14ac:dyDescent="0.15">
      <c r="A122" s="1057"/>
      <c r="B122" s="949"/>
      <c r="C122" s="922" t="s">
        <v>434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453</v>
      </c>
      <c r="BA122" s="965"/>
      <c r="BB122" s="965"/>
      <c r="BC122" s="965"/>
      <c r="BD122" s="965"/>
      <c r="BE122" s="965"/>
      <c r="BF122" s="965"/>
      <c r="BG122" s="965"/>
      <c r="BH122" s="965"/>
      <c r="BI122" s="965"/>
      <c r="BJ122" s="965"/>
      <c r="BK122" s="965"/>
      <c r="BL122" s="965"/>
      <c r="BM122" s="965"/>
      <c r="BN122" s="965"/>
      <c r="BO122" s="965"/>
      <c r="BP122" s="966"/>
      <c r="BQ122" s="999">
        <v>21139424</v>
      </c>
      <c r="BR122" s="1000"/>
      <c r="BS122" s="1000"/>
      <c r="BT122" s="1000"/>
      <c r="BU122" s="1000"/>
      <c r="BV122" s="1000">
        <v>20250628</v>
      </c>
      <c r="BW122" s="1000"/>
      <c r="BX122" s="1000"/>
      <c r="BY122" s="1000"/>
      <c r="BZ122" s="1000"/>
      <c r="CA122" s="1000">
        <v>19397273</v>
      </c>
      <c r="CB122" s="1000"/>
      <c r="CC122" s="1000"/>
      <c r="CD122" s="1000"/>
      <c r="CE122" s="1000"/>
      <c r="CF122" s="1017">
        <v>180.7</v>
      </c>
      <c r="CG122" s="1018"/>
      <c r="CH122" s="1018"/>
      <c r="CI122" s="1018"/>
      <c r="CJ122" s="1018"/>
      <c r="CK122" s="1009"/>
      <c r="CL122" s="1010"/>
      <c r="CM122" s="1010"/>
      <c r="CN122" s="1010"/>
      <c r="CO122" s="1011"/>
      <c r="CP122" s="1019" t="s">
        <v>398</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440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454</v>
      </c>
      <c r="BP123" s="1005"/>
      <c r="BQ123" s="1063">
        <v>27619037</v>
      </c>
      <c r="BR123" s="1064"/>
      <c r="BS123" s="1064"/>
      <c r="BT123" s="1064"/>
      <c r="BU123" s="1064"/>
      <c r="BV123" s="1064">
        <v>27826965</v>
      </c>
      <c r="BW123" s="1064"/>
      <c r="BX123" s="1064"/>
      <c r="BY123" s="1064"/>
      <c r="BZ123" s="1064"/>
      <c r="CA123" s="1064">
        <v>27661276</v>
      </c>
      <c r="CB123" s="1064"/>
      <c r="CC123" s="1064"/>
      <c r="CD123" s="1064"/>
      <c r="CE123" s="1064"/>
      <c r="CF123" s="1001"/>
      <c r="CG123" s="1002"/>
      <c r="CH123" s="1002"/>
      <c r="CI123" s="1002"/>
      <c r="CJ123" s="1003"/>
      <c r="CK123" s="1009"/>
      <c r="CL123" s="1010"/>
      <c r="CM123" s="1010"/>
      <c r="CN123" s="1010"/>
      <c r="CO123" s="1011"/>
      <c r="CP123" s="1019" t="s">
        <v>393</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54.6</v>
      </c>
      <c r="BR124" s="1027"/>
      <c r="BS124" s="1027"/>
      <c r="BT124" s="1027"/>
      <c r="BU124" s="1027"/>
      <c r="BV124" s="1027">
        <v>44.7</v>
      </c>
      <c r="BW124" s="1027"/>
      <c r="BX124" s="1027"/>
      <c r="BY124" s="1027"/>
      <c r="BZ124" s="1027"/>
      <c r="CA124" s="1027">
        <v>34</v>
      </c>
      <c r="CB124" s="1027"/>
      <c r="CC124" s="1027"/>
      <c r="CD124" s="1027"/>
      <c r="CE124" s="1027"/>
      <c r="CF124" s="1028"/>
      <c r="CG124" s="1029"/>
      <c r="CH124" s="1029"/>
      <c r="CI124" s="1029"/>
      <c r="CJ124" s="1030"/>
      <c r="CK124" s="1012"/>
      <c r="CL124" s="1012"/>
      <c r="CM124" s="1012"/>
      <c r="CN124" s="1012"/>
      <c r="CO124" s="1013"/>
      <c r="CP124" s="1019" t="s">
        <v>456</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457</v>
      </c>
      <c r="CL125" s="1007"/>
      <c r="CM125" s="1007"/>
      <c r="CN125" s="1007"/>
      <c r="CO125" s="1008"/>
      <c r="CP125" s="929" t="s">
        <v>458</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11510</v>
      </c>
      <c r="AB126" s="959"/>
      <c r="AC126" s="959"/>
      <c r="AD126" s="959"/>
      <c r="AE126" s="960"/>
      <c r="AF126" s="961">
        <v>11510</v>
      </c>
      <c r="AG126" s="959"/>
      <c r="AH126" s="959"/>
      <c r="AI126" s="959"/>
      <c r="AJ126" s="960"/>
      <c r="AK126" s="961">
        <v>11510</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459</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389</v>
      </c>
      <c r="AB127" s="959"/>
      <c r="AC127" s="959"/>
      <c r="AD127" s="959"/>
      <c r="AE127" s="960"/>
      <c r="AF127" s="961">
        <v>332</v>
      </c>
      <c r="AG127" s="959"/>
      <c r="AH127" s="959"/>
      <c r="AI127" s="959"/>
      <c r="AJ127" s="960"/>
      <c r="AK127" s="961">
        <v>277</v>
      </c>
      <c r="AL127" s="959"/>
      <c r="AM127" s="959"/>
      <c r="AN127" s="959"/>
      <c r="AO127" s="960"/>
      <c r="AP127" s="962">
        <v>0</v>
      </c>
      <c r="AQ127" s="963"/>
      <c r="AR127" s="963"/>
      <c r="AS127" s="963"/>
      <c r="AT127" s="964"/>
      <c r="AU127" s="232"/>
      <c r="AV127" s="232"/>
      <c r="AW127" s="232"/>
      <c r="AX127" s="1031" t="s">
        <v>461</v>
      </c>
      <c r="AY127" s="1032"/>
      <c r="AZ127" s="1032"/>
      <c r="BA127" s="1032"/>
      <c r="BB127" s="1032"/>
      <c r="BC127" s="1032"/>
      <c r="BD127" s="1032"/>
      <c r="BE127" s="1033"/>
      <c r="BF127" s="1034" t="s">
        <v>462</v>
      </c>
      <c r="BG127" s="1032"/>
      <c r="BH127" s="1032"/>
      <c r="BI127" s="1032"/>
      <c r="BJ127" s="1032"/>
      <c r="BK127" s="1032"/>
      <c r="BL127" s="1033"/>
      <c r="BM127" s="1034" t="s">
        <v>463</v>
      </c>
      <c r="BN127" s="1032"/>
      <c r="BO127" s="1032"/>
      <c r="BP127" s="1032"/>
      <c r="BQ127" s="1032"/>
      <c r="BR127" s="1032"/>
      <c r="BS127" s="1033"/>
      <c r="BT127" s="1034" t="s">
        <v>464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465</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467</v>
      </c>
      <c r="X128" s="1043"/>
      <c r="Y128" s="1043"/>
      <c r="Z128" s="1044"/>
      <c r="AA128" s="1045">
        <v>291891</v>
      </c>
      <c r="AB128" s="1046"/>
      <c r="AC128" s="1046"/>
      <c r="AD128" s="1046"/>
      <c r="AE128" s="1047"/>
      <c r="AF128" s="1048">
        <v>277803</v>
      </c>
      <c r="AG128" s="1046"/>
      <c r="AH128" s="1046"/>
      <c r="AI128" s="1046"/>
      <c r="AJ128" s="1047"/>
      <c r="AK128" s="1048">
        <v>259727</v>
      </c>
      <c r="AL128" s="1046"/>
      <c r="AM128" s="1046"/>
      <c r="AN128" s="1046"/>
      <c r="AO128" s="1047"/>
      <c r="AP128" s="1049"/>
      <c r="AQ128" s="1050"/>
      <c r="AR128" s="1050"/>
      <c r="AS128" s="1050"/>
      <c r="AT128" s="1051"/>
      <c r="AU128" s="232"/>
      <c r="AV128" s="232"/>
      <c r="AW128" s="232"/>
      <c r="AX128" s="896" t="s">
        <v>468</v>
      </c>
      <c r="AY128" s="897"/>
      <c r="AZ128" s="897"/>
      <c r="BA128" s="897"/>
      <c r="BB128" s="897"/>
      <c r="BC128" s="897"/>
      <c r="BD128" s="897"/>
      <c r="BE128" s="898"/>
      <c r="BF128" s="1052" t="s">
        <v>122</v>
      </c>
      <c r="BG128" s="1053"/>
      <c r="BH128" s="1053"/>
      <c r="BI128" s="1053"/>
      <c r="BJ128" s="1053"/>
      <c r="BK128" s="1053"/>
      <c r="BL128" s="1054"/>
      <c r="BM128" s="1052">
        <v>13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469</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470</v>
      </c>
      <c r="X129" s="1071"/>
      <c r="Y129" s="1071"/>
      <c r="Z129" s="1072"/>
      <c r="AA129" s="958">
        <v>12678978</v>
      </c>
      <c r="AB129" s="959"/>
      <c r="AC129" s="959"/>
      <c r="AD129" s="959"/>
      <c r="AE129" s="960"/>
      <c r="AF129" s="961">
        <v>12298936</v>
      </c>
      <c r="AG129" s="959"/>
      <c r="AH129" s="959"/>
      <c r="AI129" s="959"/>
      <c r="AJ129" s="960"/>
      <c r="AK129" s="961">
        <v>12481005</v>
      </c>
      <c r="AL129" s="959"/>
      <c r="AM129" s="959"/>
      <c r="AN129" s="959"/>
      <c r="AO129" s="960"/>
      <c r="AP129" s="1073"/>
      <c r="AQ129" s="1074"/>
      <c r="AR129" s="1074"/>
      <c r="AS129" s="1074"/>
      <c r="AT129" s="1075"/>
      <c r="AU129" s="233"/>
      <c r="AV129" s="233"/>
      <c r="AW129" s="233"/>
      <c r="AX129" s="1065" t="s">
        <v>471</v>
      </c>
      <c r="AY129" s="923"/>
      <c r="AZ129" s="923"/>
      <c r="BA129" s="923"/>
      <c r="BB129" s="923"/>
      <c r="BC129" s="923"/>
      <c r="BD129" s="923"/>
      <c r="BE129" s="924"/>
      <c r="BF129" s="1066" t="s">
        <v>122</v>
      </c>
      <c r="BG129" s="1067"/>
      <c r="BH129" s="1067"/>
      <c r="BI129" s="1067"/>
      <c r="BJ129" s="1067"/>
      <c r="BK129" s="1067"/>
      <c r="BL129" s="1068"/>
      <c r="BM129" s="1066">
        <v>18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473</v>
      </c>
      <c r="X130" s="1071"/>
      <c r="Y130" s="1071"/>
      <c r="Z130" s="1072"/>
      <c r="AA130" s="958">
        <v>1761432</v>
      </c>
      <c r="AB130" s="959"/>
      <c r="AC130" s="959"/>
      <c r="AD130" s="959"/>
      <c r="AE130" s="960"/>
      <c r="AF130" s="961">
        <v>1763806</v>
      </c>
      <c r="AG130" s="959"/>
      <c r="AH130" s="959"/>
      <c r="AI130" s="959"/>
      <c r="AJ130" s="960"/>
      <c r="AK130" s="961">
        <v>1744923</v>
      </c>
      <c r="AL130" s="959"/>
      <c r="AM130" s="959"/>
      <c r="AN130" s="959"/>
      <c r="AO130" s="960"/>
      <c r="AP130" s="1073"/>
      <c r="AQ130" s="1074"/>
      <c r="AR130" s="1074"/>
      <c r="AS130" s="1074"/>
      <c r="AT130" s="1075"/>
      <c r="AU130" s="233"/>
      <c r="AV130" s="233"/>
      <c r="AW130" s="233"/>
      <c r="AX130" s="1065" t="s">
        <v>474</v>
      </c>
      <c r="AY130" s="923"/>
      <c r="AZ130" s="923"/>
      <c r="BA130" s="923"/>
      <c r="BB130" s="923"/>
      <c r="BC130" s="923"/>
      <c r="BD130" s="923"/>
      <c r="BE130" s="924"/>
      <c r="BF130" s="1101">
        <v>6.9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475</v>
      </c>
      <c r="X131" s="1108"/>
      <c r="Y131" s="1108"/>
      <c r="Z131" s="1109"/>
      <c r="AA131" s="1004">
        <v>10917546</v>
      </c>
      <c r="AB131" s="986"/>
      <c r="AC131" s="986"/>
      <c r="AD131" s="986"/>
      <c r="AE131" s="987"/>
      <c r="AF131" s="985">
        <v>10535130</v>
      </c>
      <c r="AG131" s="986"/>
      <c r="AH131" s="986"/>
      <c r="AI131" s="986"/>
      <c r="AJ131" s="987"/>
      <c r="AK131" s="985">
        <v>10736082</v>
      </c>
      <c r="AL131" s="986"/>
      <c r="AM131" s="986"/>
      <c r="AN131" s="986"/>
      <c r="AO131" s="987"/>
      <c r="AP131" s="1110"/>
      <c r="AQ131" s="1111"/>
      <c r="AR131" s="1111"/>
      <c r="AS131" s="1111"/>
      <c r="AT131" s="1112"/>
      <c r="AU131" s="233"/>
      <c r="AV131" s="233"/>
      <c r="AW131" s="233"/>
      <c r="AX131" s="1083" t="s">
        <v>476</v>
      </c>
      <c r="AY131" s="726"/>
      <c r="AZ131" s="726"/>
      <c r="BA131" s="726"/>
      <c r="BB131" s="726"/>
      <c r="BC131" s="726"/>
      <c r="BD131" s="726"/>
      <c r="BE131" s="1036"/>
      <c r="BF131" s="1084">
        <v>34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478</v>
      </c>
      <c r="W132" s="1094"/>
      <c r="X132" s="1094"/>
      <c r="Y132" s="1094"/>
      <c r="Z132" s="1095"/>
      <c r="AA132" s="1096">
        <v>6.4659677179999999</v>
      </c>
      <c r="AB132" s="1097"/>
      <c r="AC132" s="1097"/>
      <c r="AD132" s="1097"/>
      <c r="AE132" s="1098"/>
      <c r="AF132" s="1099">
        <v>6.9443946109999999</v>
      </c>
      <c r="AG132" s="1097"/>
      <c r="AH132" s="1097"/>
      <c r="AI132" s="1097"/>
      <c r="AJ132" s="1098"/>
      <c r="AK132" s="1099">
        <v>7.4090808920000004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479</v>
      </c>
      <c r="W133" s="1077"/>
      <c r="X133" s="1077"/>
      <c r="Y133" s="1077"/>
      <c r="Z133" s="1078"/>
      <c r="AA133" s="1079">
        <v>8</v>
      </c>
      <c r="AB133" s="1080"/>
      <c r="AC133" s="1080"/>
      <c r="AD133" s="1080"/>
      <c r="AE133" s="1081"/>
      <c r="AF133" s="1079">
        <v>7.3</v>
      </c>
      <c r="AG133" s="1080"/>
      <c r="AH133" s="1080"/>
      <c r="AI133" s="1080"/>
      <c r="AJ133" s="1081"/>
      <c r="AK133" s="1079">
        <v>6.9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tGiLP9CKX9F1iGv8XWaVvaiY4xPhSI8Gs88TtjRADpwVmMuMo+8NgrSANwJpbl8P+c02+Ua7lBkPxH5qFd4ww==" saltValue="zEEnE+QLFLqiNhL0ljWEk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lfawDYOjNOctGmCFzcTlKIX6eSNPfeUIZyh4nNFlw+hOYxNnpXCZ6uzVoH66UKs8YnEFYB0PS55xuYu16AaMg==" saltValue="JYaxqf06Hhr3iIhjVi+0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myEomstdBta6X6pbdL0A52YIdhWhhS7hwGIL7vCRDbtzlu/xlAdN2Vg/lfvmOD+Y6feVQ/YxPXPdabBh02cUg==" saltValue="V4nvcMsLbS/j7ZzwRcXH0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488</v>
      </c>
      <c r="AL9" s="1117"/>
      <c r="AM9" s="1117"/>
      <c r="AN9" s="1118"/>
      <c r="AO9" s="281">
        <v>4023593</v>
      </c>
      <c r="AP9" s="281">
        <v>85539</v>
      </c>
      <c r="AQ9" s="282">
        <v>90328</v>
      </c>
      <c r="AR9" s="283">
        <v>-5.3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489</v>
      </c>
      <c r="AL10" s="1117"/>
      <c r="AM10" s="1117"/>
      <c r="AN10" s="1118"/>
      <c r="AO10" s="284">
        <v>502625</v>
      </c>
      <c r="AP10" s="284">
        <v>10686</v>
      </c>
      <c r="AQ10" s="285">
        <v>7878</v>
      </c>
      <c r="AR10" s="286">
        <v>35.6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490</v>
      </c>
      <c r="AL11" s="1117"/>
      <c r="AM11" s="1117"/>
      <c r="AN11" s="1118"/>
      <c r="AO11" s="284" t="s">
        <v>491</v>
      </c>
      <c r="AP11" s="284" t="s">
        <v>491</v>
      </c>
      <c r="AQ11" s="285">
        <v>2111</v>
      </c>
      <c r="AR11" s="286" t="s">
        <v>491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492</v>
      </c>
      <c r="AL12" s="1117"/>
      <c r="AM12" s="1117"/>
      <c r="AN12" s="1118"/>
      <c r="AO12" s="284" t="s">
        <v>491</v>
      </c>
      <c r="AP12" s="284" t="s">
        <v>491</v>
      </c>
      <c r="AQ12" s="285">
        <v>26</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493</v>
      </c>
      <c r="AL13" s="1117"/>
      <c r="AM13" s="1117"/>
      <c r="AN13" s="1118"/>
      <c r="AO13" s="284">
        <v>20439</v>
      </c>
      <c r="AP13" s="284">
        <v>435</v>
      </c>
      <c r="AQ13" s="285">
        <v>2999</v>
      </c>
      <c r="AR13" s="286">
        <v>-85.5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494</v>
      </c>
      <c r="AL14" s="1117"/>
      <c r="AM14" s="1117"/>
      <c r="AN14" s="1118"/>
      <c r="AO14" s="284">
        <v>100648</v>
      </c>
      <c r="AP14" s="284">
        <v>2140</v>
      </c>
      <c r="AQ14" s="285">
        <v>1839</v>
      </c>
      <c r="AR14" s="286">
        <v>16.399999999999999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495</v>
      </c>
      <c r="AL15" s="1120"/>
      <c r="AM15" s="1120"/>
      <c r="AN15" s="1121"/>
      <c r="AO15" s="284">
        <v>-234052</v>
      </c>
      <c r="AP15" s="284">
        <v>-4976</v>
      </c>
      <c r="AQ15" s="285">
        <v>-5426</v>
      </c>
      <c r="AR15" s="286">
        <v>-8.3000000000000007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4413253</v>
      </c>
      <c r="AP16" s="284">
        <v>93823</v>
      </c>
      <c r="AQ16" s="285">
        <v>99756</v>
      </c>
      <c r="AR16" s="286">
        <v>-5.9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500</v>
      </c>
      <c r="AL21" s="1123"/>
      <c r="AM21" s="1123"/>
      <c r="AN21" s="1124"/>
      <c r="AO21" s="297">
        <v>8.14</v>
      </c>
      <c r="AP21" s="298">
        <v>9.01</v>
      </c>
      <c r="AQ21" s="299">
        <v>-0.87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501</v>
      </c>
      <c r="AL22" s="1123"/>
      <c r="AM22" s="1123"/>
      <c r="AN22" s="1124"/>
      <c r="AO22" s="302">
        <v>96.2</v>
      </c>
      <c r="AP22" s="303">
        <v>97.5</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505</v>
      </c>
      <c r="AL32" s="1131"/>
      <c r="AM32" s="1131"/>
      <c r="AN32" s="1132"/>
      <c r="AO32" s="312">
        <v>1849082</v>
      </c>
      <c r="AP32" s="312">
        <v>39310</v>
      </c>
      <c r="AQ32" s="313">
        <v>56025</v>
      </c>
      <c r="AR32" s="314">
        <v>-29.8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506</v>
      </c>
      <c r="AL33" s="1131"/>
      <c r="AM33" s="1131"/>
      <c r="AN33" s="1132"/>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507</v>
      </c>
      <c r="AL34" s="1131"/>
      <c r="AM34" s="1131"/>
      <c r="AN34" s="1132"/>
      <c r="AO34" s="312" t="s">
        <v>491</v>
      </c>
      <c r="AP34" s="312" t="s">
        <v>491</v>
      </c>
      <c r="AQ34" s="313" t="s">
        <v>491</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508</v>
      </c>
      <c r="AL35" s="1131"/>
      <c r="AM35" s="1131"/>
      <c r="AN35" s="1132"/>
      <c r="AO35" s="312">
        <v>699762</v>
      </c>
      <c r="AP35" s="312">
        <v>14877</v>
      </c>
      <c r="AQ35" s="313">
        <v>18604</v>
      </c>
      <c r="AR35" s="314">
        <v>-20</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509</v>
      </c>
      <c r="AL36" s="1131"/>
      <c r="AM36" s="1131"/>
      <c r="AN36" s="1132"/>
      <c r="AO36" s="312">
        <v>239464</v>
      </c>
      <c r="AP36" s="312">
        <v>5091</v>
      </c>
      <c r="AQ36" s="313">
        <v>2667</v>
      </c>
      <c r="AR36" s="314">
        <v>90.9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510</v>
      </c>
      <c r="AL37" s="1131"/>
      <c r="AM37" s="1131"/>
      <c r="AN37" s="1132"/>
      <c r="AO37" s="312">
        <v>11787</v>
      </c>
      <c r="AP37" s="312">
        <v>251</v>
      </c>
      <c r="AQ37" s="313">
        <v>441</v>
      </c>
      <c r="AR37" s="314">
        <v>-43.1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511</v>
      </c>
      <c r="AL38" s="1134"/>
      <c r="AM38" s="1134"/>
      <c r="AN38" s="1135"/>
      <c r="AO38" s="315" t="s">
        <v>491</v>
      </c>
      <c r="AP38" s="315" t="s">
        <v>491</v>
      </c>
      <c r="AQ38" s="316">
        <v>6</v>
      </c>
      <c r="AR38" s="304" t="s">
        <v>491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512</v>
      </c>
      <c r="AL39" s="1134"/>
      <c r="AM39" s="1134"/>
      <c r="AN39" s="1135"/>
      <c r="AO39" s="312">
        <v>-259727</v>
      </c>
      <c r="AP39" s="312">
        <v>-5522</v>
      </c>
      <c r="AQ39" s="313">
        <v>-4261</v>
      </c>
      <c r="AR39" s="314">
        <v>29.6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513</v>
      </c>
      <c r="AL40" s="1131"/>
      <c r="AM40" s="1131"/>
      <c r="AN40" s="1132"/>
      <c r="AO40" s="312">
        <v>-1744923</v>
      </c>
      <c r="AP40" s="312">
        <v>-37096</v>
      </c>
      <c r="AQ40" s="313">
        <v>-49695</v>
      </c>
      <c r="AR40" s="314">
        <v>-25.4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795445</v>
      </c>
      <c r="AP41" s="312">
        <v>16911</v>
      </c>
      <c r="AQ41" s="313">
        <v>23786</v>
      </c>
      <c r="AR41" s="314">
        <v>-28.9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483</v>
      </c>
      <c r="AN49" s="1127" t="s">
        <v>516</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1938047</v>
      </c>
      <c r="AN51" s="334">
        <v>39221</v>
      </c>
      <c r="AO51" s="335">
        <v>74.400000000000006</v>
      </c>
      <c r="AP51" s="336">
        <v>62383</v>
      </c>
      <c r="AQ51" s="337">
        <v>14.1</v>
      </c>
      <c r="AR51" s="338">
        <v>60.3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1094203</v>
      </c>
      <c r="AN52" s="342">
        <v>22144</v>
      </c>
      <c r="AO52" s="343">
        <v>78.900000000000006</v>
      </c>
      <c r="AP52" s="344">
        <v>35325</v>
      </c>
      <c r="AQ52" s="345">
        <v>7.6</v>
      </c>
      <c r="AR52" s="346">
        <v>71.3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2154946</v>
      </c>
      <c r="AN53" s="334">
        <v>44136</v>
      </c>
      <c r="AO53" s="335">
        <v>12.5</v>
      </c>
      <c r="AP53" s="336">
        <v>76347</v>
      </c>
      <c r="AQ53" s="337">
        <v>22.4</v>
      </c>
      <c r="AR53" s="338">
        <v>-9.9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1433518</v>
      </c>
      <c r="AN54" s="342">
        <v>29360</v>
      </c>
      <c r="AO54" s="343">
        <v>32.6</v>
      </c>
      <c r="AP54" s="344">
        <v>41762</v>
      </c>
      <c r="AQ54" s="345">
        <v>18.2</v>
      </c>
      <c r="AR54" s="346">
        <v>14.4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2503724</v>
      </c>
      <c r="AN55" s="334">
        <v>52058</v>
      </c>
      <c r="AO55" s="335">
        <v>17.899999999999999</v>
      </c>
      <c r="AP55" s="336">
        <v>69604</v>
      </c>
      <c r="AQ55" s="337">
        <v>-8.8000000000000007</v>
      </c>
      <c r="AR55" s="338">
        <v>26.7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1069488</v>
      </c>
      <c r="AN56" s="342">
        <v>22237</v>
      </c>
      <c r="AO56" s="343">
        <v>-24.3</v>
      </c>
      <c r="AP56" s="344">
        <v>36247</v>
      </c>
      <c r="AQ56" s="345">
        <v>-13.2</v>
      </c>
      <c r="AR56" s="346">
        <v>-11.1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1879978</v>
      </c>
      <c r="AN57" s="334">
        <v>39420</v>
      </c>
      <c r="AO57" s="335">
        <v>-24.3</v>
      </c>
      <c r="AP57" s="336">
        <v>68410</v>
      </c>
      <c r="AQ57" s="337">
        <v>-1.7</v>
      </c>
      <c r="AR57" s="338">
        <v>-22.6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971549</v>
      </c>
      <c r="AN58" s="342">
        <v>20372</v>
      </c>
      <c r="AO58" s="343">
        <v>-8.4</v>
      </c>
      <c r="AP58" s="344">
        <v>35086</v>
      </c>
      <c r="AQ58" s="345">
        <v>-3.2</v>
      </c>
      <c r="AR58" s="346">
        <v>-5.2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1977677</v>
      </c>
      <c r="AN59" s="334">
        <v>42044</v>
      </c>
      <c r="AO59" s="335">
        <v>6.7</v>
      </c>
      <c r="AP59" s="336">
        <v>73019</v>
      </c>
      <c r="AQ59" s="337">
        <v>6.7</v>
      </c>
      <c r="AR59" s="338">
        <v>0</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1186670</v>
      </c>
      <c r="AN60" s="342">
        <v>25228</v>
      </c>
      <c r="AO60" s="343">
        <v>23.8</v>
      </c>
      <c r="AP60" s="344">
        <v>39427</v>
      </c>
      <c r="AQ60" s="345">
        <v>12.4</v>
      </c>
      <c r="AR60" s="346">
        <v>11.4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2090874</v>
      </c>
      <c r="AN61" s="349">
        <v>43376</v>
      </c>
      <c r="AO61" s="350">
        <v>17.399999999999999</v>
      </c>
      <c r="AP61" s="351">
        <v>69953</v>
      </c>
      <c r="AQ61" s="352">
        <v>6.5</v>
      </c>
      <c r="AR61" s="338">
        <v>10.9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1151086</v>
      </c>
      <c r="AN62" s="342">
        <v>23868</v>
      </c>
      <c r="AO62" s="343">
        <v>20.5</v>
      </c>
      <c r="AP62" s="344">
        <v>37569</v>
      </c>
      <c r="AQ62" s="345">
        <v>4.4000000000000004</v>
      </c>
      <c r="AR62" s="346">
        <v>16.100000000000001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Qhoj3Crc61mdeiKg39ORtPlsLTk3WSM8G/nExipDrtSYK+Vbf+ud+RGuj5Wa7tXJky+sI5lCSNpxU3moVcRdg==" saltValue="1gBYzmf20TTv2rOBQHlg1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1" spans="125:125" ht="13.5" hidden="1" customHeight="1" x14ac:dyDescent="0.15">
      <c r="DU121" s="259"/>
    </row>
  </sheetData>
  <sheetProtection algorithmName="SHA-512" hashValue="hkU6+njDqBlrz+BnYfHyti7DWStDpKWqeFo/rDf3pebXVZUKDahDaScJCsBYsrrImmvEUwlvR4bqyCpgxDIiDw==" saltValue="Q7jw/2+DFiKm7tQmEfZA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E103" sqref="AE10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CHBcGgPSfzbBsc/v6UYZIwxQw2HqvC2tKAUkeGm0jomy9fkX07CkHutPParYtZI76pXmD8tjTEtFrbI86K/80g==" saltValue="84d+R9R6o4huLjqMqTR+U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I48" sqref="I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12.53</v>
      </c>
      <c r="G47" s="12">
        <v>12.24</v>
      </c>
      <c r="H47" s="12">
        <v>15.18</v>
      </c>
      <c r="I47" s="12">
        <v>18.510000000000002</v>
      </c>
      <c r="J47" s="13">
        <v>20.16</v>
      </c>
    </row>
    <row r="48" spans="2:10" ht="57.75" customHeight="1" x14ac:dyDescent="0.15">
      <c r="B48" s="14"/>
      <c r="C48" s="1141" t="s">
        <v>4</v>
      </c>
      <c r="D48" s="1141"/>
      <c r="E48" s="1142"/>
      <c r="F48" s="15">
        <v>6.26</v>
      </c>
      <c r="G48" s="16">
        <v>5.66</v>
      </c>
      <c r="H48" s="16">
        <v>6.51</v>
      </c>
      <c r="I48" s="16">
        <v>6.61</v>
      </c>
      <c r="J48" s="17">
        <v>5.89</v>
      </c>
    </row>
    <row r="49" spans="2:10" ht="57.75" customHeight="1" thickBot="1" x14ac:dyDescent="0.2">
      <c r="B49" s="18"/>
      <c r="C49" s="1143" t="s">
        <v>5</v>
      </c>
      <c r="D49" s="1143"/>
      <c r="E49" s="1144"/>
      <c r="F49" s="19">
        <v>2.44</v>
      </c>
      <c r="G49" s="20" t="s">
        <v>535</v>
      </c>
      <c r="H49" s="20">
        <v>4.7</v>
      </c>
      <c r="I49" s="20">
        <v>2.75</v>
      </c>
      <c r="J49" s="21">
        <v>1.31</v>
      </c>
    </row>
    <row r="50" spans="2:10" x14ac:dyDescent="0.15"/>
  </sheetData>
  <sheetProtection algorithmName="SHA-512" hashValue="lCLQwRE5Va93nh3SWCksiChGSg4h60X5THpkOEhHetzvUNm28YKOVOAyN4JIpOagirrZi+CptsThVBNQoO2I/A==" saltValue="kn3ppwlb6WpTuavH6Jev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536</v>
      </c>
      <c r="D34" s="1151"/>
      <c r="E34" s="1152"/>
      <c r="F34" s="32" t="s">
        <v>537</v>
      </c>
      <c r="G34" s="33" t="s">
        <v>538</v>
      </c>
      <c r="H34" s="33" t="s">
        <v>539</v>
      </c>
      <c r="I34" s="33" t="s">
        <v>540</v>
      </c>
      <c r="J34" s="34" t="s">
        <v>541</v>
      </c>
      <c r="K34" s="22"/>
      <c r="L34" s="22"/>
      <c r="M34" s="22"/>
      <c r="N34" s="22"/>
      <c r="O34" s="22"/>
      <c r="P34" s="22"/>
    </row>
    <row r="35" spans="1:16" ht="39" customHeight="1" x14ac:dyDescent="0.15">
      <c r="A35" s="22"/>
      <c r="B35" s="35"/>
      <c r="C35" s="1145" t="s">
        <v>542</v>
      </c>
      <c r="D35" s="1146"/>
      <c r="E35" s="1147"/>
      <c r="F35" s="36">
        <v>12.28</v>
      </c>
      <c r="G35" s="37">
        <v>12</v>
      </c>
      <c r="H35" s="37">
        <v>11.45</v>
      </c>
      <c r="I35" s="37">
        <v>11.89</v>
      </c>
      <c r="J35" s="38">
        <v>11.41</v>
      </c>
      <c r="K35" s="22"/>
      <c r="L35" s="22"/>
      <c r="M35" s="22"/>
      <c r="N35" s="22"/>
      <c r="O35" s="22"/>
      <c r="P35" s="22"/>
    </row>
    <row r="36" spans="1:16" ht="39" customHeight="1" x14ac:dyDescent="0.15">
      <c r="A36" s="22"/>
      <c r="B36" s="35"/>
      <c r="C36" s="1145" t="s">
        <v>543</v>
      </c>
      <c r="D36" s="1146"/>
      <c r="E36" s="1147"/>
      <c r="F36" s="36">
        <v>12.72</v>
      </c>
      <c r="G36" s="37">
        <v>11.16</v>
      </c>
      <c r="H36" s="37">
        <v>10.38</v>
      </c>
      <c r="I36" s="37">
        <v>10.56</v>
      </c>
      <c r="J36" s="38">
        <v>8.93</v>
      </c>
      <c r="K36" s="22"/>
      <c r="L36" s="22"/>
      <c r="M36" s="22"/>
      <c r="N36" s="22"/>
      <c r="O36" s="22"/>
      <c r="P36" s="22"/>
    </row>
    <row r="37" spans="1:16" ht="39" customHeight="1" x14ac:dyDescent="0.15">
      <c r="A37" s="22"/>
      <c r="B37" s="35"/>
      <c r="C37" s="1145" t="s">
        <v>544</v>
      </c>
      <c r="D37" s="1146"/>
      <c r="E37" s="1147"/>
      <c r="F37" s="36">
        <v>5.75</v>
      </c>
      <c r="G37" s="37">
        <v>5.15</v>
      </c>
      <c r="H37" s="37">
        <v>6.06</v>
      </c>
      <c r="I37" s="37">
        <v>6.18</v>
      </c>
      <c r="J37" s="38">
        <v>5.5</v>
      </c>
      <c r="K37" s="22"/>
      <c r="L37" s="22"/>
      <c r="M37" s="22"/>
      <c r="N37" s="22"/>
      <c r="O37" s="22"/>
      <c r="P37" s="22"/>
    </row>
    <row r="38" spans="1:16" ht="39" customHeight="1" x14ac:dyDescent="0.15">
      <c r="A38" s="22"/>
      <c r="B38" s="35"/>
      <c r="C38" s="1145" t="s">
        <v>545</v>
      </c>
      <c r="D38" s="1146"/>
      <c r="E38" s="1147"/>
      <c r="F38" s="36">
        <v>2.54</v>
      </c>
      <c r="G38" s="37">
        <v>0</v>
      </c>
      <c r="H38" s="37">
        <v>1.92</v>
      </c>
      <c r="I38" s="37">
        <v>4.2300000000000004</v>
      </c>
      <c r="J38" s="38">
        <v>2.5499999999999998</v>
      </c>
      <c r="K38" s="22"/>
      <c r="L38" s="22"/>
      <c r="M38" s="22"/>
      <c r="N38" s="22"/>
      <c r="O38" s="22"/>
      <c r="P38" s="22"/>
    </row>
    <row r="39" spans="1:16" ht="39" customHeight="1" x14ac:dyDescent="0.15">
      <c r="A39" s="22"/>
      <c r="B39" s="35"/>
      <c r="C39" s="1145" t="s">
        <v>546</v>
      </c>
      <c r="D39" s="1146"/>
      <c r="E39" s="1147"/>
      <c r="F39" s="36">
        <v>0.5</v>
      </c>
      <c r="G39" s="37">
        <v>0.85</v>
      </c>
      <c r="H39" s="37">
        <v>0.79</v>
      </c>
      <c r="I39" s="37">
        <v>0.76</v>
      </c>
      <c r="J39" s="38">
        <v>0.8</v>
      </c>
      <c r="K39" s="22"/>
      <c r="L39" s="22"/>
      <c r="M39" s="22"/>
      <c r="N39" s="22"/>
      <c r="O39" s="22"/>
      <c r="P39" s="22"/>
    </row>
    <row r="40" spans="1:16" ht="39" customHeight="1" x14ac:dyDescent="0.15">
      <c r="A40" s="22"/>
      <c r="B40" s="35"/>
      <c r="C40" s="1145" t="s">
        <v>547</v>
      </c>
      <c r="D40" s="1146"/>
      <c r="E40" s="1147"/>
      <c r="F40" s="36">
        <v>0.49</v>
      </c>
      <c r="G40" s="37">
        <v>0.49</v>
      </c>
      <c r="H40" s="37">
        <v>0.42</v>
      </c>
      <c r="I40" s="37">
        <v>0.41</v>
      </c>
      <c r="J40" s="38">
        <v>0.37</v>
      </c>
      <c r="K40" s="22"/>
      <c r="L40" s="22"/>
      <c r="M40" s="22"/>
      <c r="N40" s="22"/>
      <c r="O40" s="22"/>
      <c r="P40" s="22"/>
    </row>
    <row r="41" spans="1:16" ht="39" customHeight="1" x14ac:dyDescent="0.15">
      <c r="A41" s="22"/>
      <c r="B41" s="35"/>
      <c r="C41" s="1145" t="s">
        <v>548</v>
      </c>
      <c r="D41" s="1146"/>
      <c r="E41" s="1147"/>
      <c r="F41" s="36">
        <v>0.18</v>
      </c>
      <c r="G41" s="37">
        <v>0.17</v>
      </c>
      <c r="H41" s="37">
        <v>0.17</v>
      </c>
      <c r="I41" s="37">
        <v>0.21</v>
      </c>
      <c r="J41" s="38">
        <v>0.21</v>
      </c>
      <c r="K41" s="22"/>
      <c r="L41" s="22"/>
      <c r="M41" s="22"/>
      <c r="N41" s="22"/>
      <c r="O41" s="22"/>
      <c r="P41" s="22"/>
    </row>
    <row r="42" spans="1:16" ht="39" customHeight="1" x14ac:dyDescent="0.15">
      <c r="A42" s="22"/>
      <c r="B42" s="39"/>
      <c r="C42" s="1145" t="s">
        <v>549</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550</v>
      </c>
      <c r="D43" s="1149"/>
      <c r="E43" s="1150"/>
      <c r="F43" s="41">
        <v>0.2</v>
      </c>
      <c r="G43" s="42">
        <v>0.18</v>
      </c>
      <c r="H43" s="42">
        <v>0.2</v>
      </c>
      <c r="I43" s="42">
        <v>0.22</v>
      </c>
      <c r="J43" s="43">
        <v>0.21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H1WTUpgySzDcgpuAzJizkc3uuF8rAHIYQBfI+zXE1oQxJlRjDESCmkvVNB+YJEMWoWbzapMUBeR5xMKGthH6A==" saltValue="fUEa/27FLjJGpeR0bY1l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O45" sqref="O45:O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2299</v>
      </c>
      <c r="L45" s="60">
        <v>2102</v>
      </c>
      <c r="M45" s="60">
        <v>1921</v>
      </c>
      <c r="N45" s="60">
        <v>1863</v>
      </c>
      <c r="O45" s="61">
        <v>1849</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x14ac:dyDescent="0.15">
      <c r="A48" s="48"/>
      <c r="B48" s="1155"/>
      <c r="C48" s="1156"/>
      <c r="D48" s="62"/>
      <c r="E48" s="1161" t="s">
        <v>13</v>
      </c>
      <c r="F48" s="1161"/>
      <c r="G48" s="1161"/>
      <c r="H48" s="1161"/>
      <c r="I48" s="1161"/>
      <c r="J48" s="1162"/>
      <c r="K48" s="63">
        <v>555</v>
      </c>
      <c r="L48" s="64">
        <v>611</v>
      </c>
      <c r="M48" s="64">
        <v>573</v>
      </c>
      <c r="N48" s="64">
        <v>653</v>
      </c>
      <c r="O48" s="65">
        <v>700</v>
      </c>
      <c r="P48" s="48"/>
      <c r="Q48" s="48"/>
      <c r="R48" s="48"/>
      <c r="S48" s="48"/>
      <c r="T48" s="48"/>
      <c r="U48" s="48"/>
    </row>
    <row r="49" spans="1:21" ht="30.75" customHeight="1" x14ac:dyDescent="0.15">
      <c r="A49" s="48"/>
      <c r="B49" s="1155"/>
      <c r="C49" s="1156"/>
      <c r="D49" s="62"/>
      <c r="E49" s="1161" t="s">
        <v>14</v>
      </c>
      <c r="F49" s="1161"/>
      <c r="G49" s="1161"/>
      <c r="H49" s="1161"/>
      <c r="I49" s="1161"/>
      <c r="J49" s="1162"/>
      <c r="K49" s="63">
        <v>208</v>
      </c>
      <c r="L49" s="64">
        <v>254</v>
      </c>
      <c r="M49" s="64">
        <v>254</v>
      </c>
      <c r="N49" s="64">
        <v>246</v>
      </c>
      <c r="O49" s="65">
        <v>239</v>
      </c>
      <c r="P49" s="48"/>
      <c r="Q49" s="48"/>
      <c r="R49" s="48"/>
      <c r="S49" s="48"/>
      <c r="T49" s="48"/>
      <c r="U49" s="48"/>
    </row>
    <row r="50" spans="1:21" ht="30.75" customHeight="1" x14ac:dyDescent="0.15">
      <c r="A50" s="48"/>
      <c r="B50" s="1155"/>
      <c r="C50" s="1156"/>
      <c r="D50" s="62"/>
      <c r="E50" s="1161" t="s">
        <v>15</v>
      </c>
      <c r="F50" s="1161"/>
      <c r="G50" s="1161"/>
      <c r="H50" s="1161"/>
      <c r="I50" s="1161"/>
      <c r="J50" s="1162"/>
      <c r="K50" s="63">
        <v>12</v>
      </c>
      <c r="L50" s="64">
        <v>12</v>
      </c>
      <c r="M50" s="64">
        <v>12</v>
      </c>
      <c r="N50" s="64">
        <v>12</v>
      </c>
      <c r="O50" s="65">
        <v>12</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491</v>
      </c>
      <c r="L51" s="64" t="s">
        <v>491</v>
      </c>
      <c r="M51" s="64" t="s">
        <v>491</v>
      </c>
      <c r="N51" s="64" t="s">
        <v>491</v>
      </c>
      <c r="O51" s="65" t="s">
        <v>491</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2192</v>
      </c>
      <c r="L52" s="64">
        <v>2082</v>
      </c>
      <c r="M52" s="64">
        <v>2054</v>
      </c>
      <c r="N52" s="64">
        <v>2043</v>
      </c>
      <c r="O52" s="65">
        <v>2005</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882</v>
      </c>
      <c r="L53" s="69">
        <v>897</v>
      </c>
      <c r="M53" s="69">
        <v>706</v>
      </c>
      <c r="N53" s="69">
        <v>731</v>
      </c>
      <c r="O53" s="70">
        <v>795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551</v>
      </c>
      <c r="L57" s="81" t="s">
        <v>552</v>
      </c>
      <c r="M57" s="81" t="s">
        <v>553</v>
      </c>
      <c r="N57" s="81" t="s">
        <v>554</v>
      </c>
      <c r="O57" s="82" t="s">
        <v>555</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491</v>
      </c>
      <c r="L58" s="84" t="s">
        <v>491</v>
      </c>
      <c r="M58" s="84" t="s">
        <v>491</v>
      </c>
      <c r="N58" s="84" t="s">
        <v>491</v>
      </c>
      <c r="O58" s="85" t="s">
        <v>491</v>
      </c>
    </row>
    <row r="59" spans="1:21" ht="31.5" customHeight="1" x14ac:dyDescent="0.15">
      <c r="B59" s="1171"/>
      <c r="C59" s="1172"/>
      <c r="D59" s="1178" t="s">
        <v>26</v>
      </c>
      <c r="E59" s="1179"/>
      <c r="F59" s="1179"/>
      <c r="G59" s="1179"/>
      <c r="H59" s="1179"/>
      <c r="I59" s="1179"/>
      <c r="J59" s="1180"/>
      <c r="K59" s="86" t="s">
        <v>491</v>
      </c>
      <c r="L59" s="87" t="s">
        <v>491</v>
      </c>
      <c r="M59" s="87" t="s">
        <v>491</v>
      </c>
      <c r="N59" s="87" t="s">
        <v>491</v>
      </c>
      <c r="O59" s="88" t="s">
        <v>491</v>
      </c>
    </row>
    <row r="60" spans="1:21" ht="31.5" customHeight="1" thickBot="1" x14ac:dyDescent="0.2">
      <c r="B60" s="1173"/>
      <c r="C60" s="1174"/>
      <c r="D60" s="1181" t="s">
        <v>27</v>
      </c>
      <c r="E60" s="1182"/>
      <c r="F60" s="1182"/>
      <c r="G60" s="1182"/>
      <c r="H60" s="1182"/>
      <c r="I60" s="1182"/>
      <c r="J60" s="1183"/>
      <c r="K60" s="89" t="s">
        <v>491</v>
      </c>
      <c r="L60" s="90" t="s">
        <v>491</v>
      </c>
      <c r="M60" s="90" t="s">
        <v>491</v>
      </c>
      <c r="N60" s="90" t="s">
        <v>491</v>
      </c>
      <c r="O60" s="91" t="s">
        <v>491</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q2ZoZdJUsGV14FT8cxPjIUyyal4GW7WOXItwCdaswavbnFf9wzypSdPh9OWeb13RAccUFq9FwmQdwrAfp5NSw==" saltValue="e/F5iWHwsoJiUQJjA5erG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M44" sqref="M4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84" t="s">
        <v>30</v>
      </c>
      <c r="C41" s="1185"/>
      <c r="D41" s="105"/>
      <c r="E41" s="1190" t="s">
        <v>31</v>
      </c>
      <c r="F41" s="1190"/>
      <c r="G41" s="1190"/>
      <c r="H41" s="1191"/>
      <c r="I41" s="355">
        <v>22597</v>
      </c>
      <c r="J41" s="356">
        <v>22561</v>
      </c>
      <c r="K41" s="356">
        <v>22871</v>
      </c>
      <c r="L41" s="356">
        <v>22382</v>
      </c>
      <c r="M41" s="357">
        <v>21750</v>
      </c>
    </row>
    <row r="42" spans="2:13" ht="27.75" customHeight="1" x14ac:dyDescent="0.15">
      <c r="B42" s="1186"/>
      <c r="C42" s="1187"/>
      <c r="D42" s="106"/>
      <c r="E42" s="1192" t="s">
        <v>32</v>
      </c>
      <c r="F42" s="1192"/>
      <c r="G42" s="1192"/>
      <c r="H42" s="1193"/>
      <c r="I42" s="358">
        <v>92</v>
      </c>
      <c r="J42" s="359">
        <v>81</v>
      </c>
      <c r="K42" s="359">
        <v>69</v>
      </c>
      <c r="L42" s="359">
        <v>58</v>
      </c>
      <c r="M42" s="360">
        <v>46</v>
      </c>
    </row>
    <row r="43" spans="2:13" ht="27.75" customHeight="1" x14ac:dyDescent="0.15">
      <c r="B43" s="1186"/>
      <c r="C43" s="1187"/>
      <c r="D43" s="106"/>
      <c r="E43" s="1192" t="s">
        <v>33</v>
      </c>
      <c r="F43" s="1192"/>
      <c r="G43" s="1192"/>
      <c r="H43" s="1193"/>
      <c r="I43" s="358">
        <v>6704</v>
      </c>
      <c r="J43" s="359">
        <v>6298</v>
      </c>
      <c r="K43" s="359">
        <v>6039</v>
      </c>
      <c r="L43" s="359">
        <v>5789</v>
      </c>
      <c r="M43" s="360">
        <v>5370</v>
      </c>
    </row>
    <row r="44" spans="2:13" ht="27.75" customHeight="1" x14ac:dyDescent="0.15">
      <c r="B44" s="1186"/>
      <c r="C44" s="1187"/>
      <c r="D44" s="106"/>
      <c r="E44" s="1192" t="s">
        <v>34</v>
      </c>
      <c r="F44" s="1192"/>
      <c r="G44" s="1192"/>
      <c r="H44" s="1193"/>
      <c r="I44" s="358">
        <v>2050</v>
      </c>
      <c r="J44" s="359">
        <v>1807</v>
      </c>
      <c r="K44" s="359">
        <v>1578</v>
      </c>
      <c r="L44" s="359">
        <v>1343</v>
      </c>
      <c r="M44" s="360">
        <v>1159</v>
      </c>
    </row>
    <row r="45" spans="2:13" ht="27.75" customHeight="1" x14ac:dyDescent="0.15">
      <c r="B45" s="1186"/>
      <c r="C45" s="1187"/>
      <c r="D45" s="106"/>
      <c r="E45" s="1192" t="s">
        <v>35</v>
      </c>
      <c r="F45" s="1192"/>
      <c r="G45" s="1192"/>
      <c r="H45" s="1193"/>
      <c r="I45" s="358">
        <v>2929</v>
      </c>
      <c r="J45" s="359">
        <v>2940</v>
      </c>
      <c r="K45" s="359">
        <v>3030</v>
      </c>
      <c r="L45" s="359">
        <v>2966</v>
      </c>
      <c r="M45" s="360">
        <v>2996</v>
      </c>
    </row>
    <row r="46" spans="2:13" ht="27.75" customHeight="1" x14ac:dyDescent="0.15">
      <c r="B46" s="1186"/>
      <c r="C46" s="1187"/>
      <c r="D46" s="107"/>
      <c r="E46" s="1192" t="s">
        <v>36</v>
      </c>
      <c r="F46" s="1192"/>
      <c r="G46" s="1192"/>
      <c r="H46" s="1193"/>
      <c r="I46" s="358" t="s">
        <v>491</v>
      </c>
      <c r="J46" s="359" t="s">
        <v>491</v>
      </c>
      <c r="K46" s="359" t="s">
        <v>491</v>
      </c>
      <c r="L46" s="359" t="s">
        <v>491</v>
      </c>
      <c r="M46" s="360" t="s">
        <v>491</v>
      </c>
    </row>
    <row r="47" spans="2:13" ht="27.75" customHeight="1" x14ac:dyDescent="0.15">
      <c r="B47" s="1186"/>
      <c r="C47" s="1187"/>
      <c r="D47" s="108"/>
      <c r="E47" s="1194" t="s">
        <v>37</v>
      </c>
      <c r="F47" s="1195"/>
      <c r="G47" s="1195"/>
      <c r="H47" s="1196"/>
      <c r="I47" s="358" t="s">
        <v>491</v>
      </c>
      <c r="J47" s="359" t="s">
        <v>491</v>
      </c>
      <c r="K47" s="359" t="s">
        <v>491</v>
      </c>
      <c r="L47" s="359" t="s">
        <v>491</v>
      </c>
      <c r="M47" s="360" t="s">
        <v>491</v>
      </c>
    </row>
    <row r="48" spans="2:13" ht="27.75" customHeight="1" x14ac:dyDescent="0.15">
      <c r="B48" s="1186"/>
      <c r="C48" s="1187"/>
      <c r="D48" s="106"/>
      <c r="E48" s="1192" t="s">
        <v>38</v>
      </c>
      <c r="F48" s="1192"/>
      <c r="G48" s="1192"/>
      <c r="H48" s="1193"/>
      <c r="I48" s="358" t="s">
        <v>491</v>
      </c>
      <c r="J48" s="359" t="s">
        <v>491</v>
      </c>
      <c r="K48" s="359" t="s">
        <v>491</v>
      </c>
      <c r="L48" s="359" t="s">
        <v>491</v>
      </c>
      <c r="M48" s="360" t="s">
        <v>491</v>
      </c>
    </row>
    <row r="49" spans="2:13" ht="27.75" customHeight="1" x14ac:dyDescent="0.15">
      <c r="B49" s="1188"/>
      <c r="C49" s="1189"/>
      <c r="D49" s="106"/>
      <c r="E49" s="1192" t="s">
        <v>39</v>
      </c>
      <c r="F49" s="1192"/>
      <c r="G49" s="1192"/>
      <c r="H49" s="1193"/>
      <c r="I49" s="358" t="s">
        <v>491</v>
      </c>
      <c r="J49" s="359" t="s">
        <v>491</v>
      </c>
      <c r="K49" s="359" t="s">
        <v>491</v>
      </c>
      <c r="L49" s="359" t="s">
        <v>491</v>
      </c>
      <c r="M49" s="360" t="s">
        <v>491</v>
      </c>
    </row>
    <row r="50" spans="2:13" ht="27.75" customHeight="1" x14ac:dyDescent="0.15">
      <c r="B50" s="1197" t="s">
        <v>40</v>
      </c>
      <c r="C50" s="1198"/>
      <c r="D50" s="109"/>
      <c r="E50" s="1192" t="s">
        <v>41</v>
      </c>
      <c r="F50" s="1192"/>
      <c r="G50" s="1192"/>
      <c r="H50" s="1193"/>
      <c r="I50" s="358">
        <v>3896</v>
      </c>
      <c r="J50" s="359">
        <v>3962</v>
      </c>
      <c r="K50" s="359">
        <v>5021</v>
      </c>
      <c r="L50" s="359">
        <v>6009</v>
      </c>
      <c r="M50" s="360">
        <v>6535</v>
      </c>
    </row>
    <row r="51" spans="2:13" ht="27.75" customHeight="1" x14ac:dyDescent="0.15">
      <c r="B51" s="1186"/>
      <c r="C51" s="1187"/>
      <c r="D51" s="106"/>
      <c r="E51" s="1192" t="s">
        <v>42</v>
      </c>
      <c r="F51" s="1192"/>
      <c r="G51" s="1192"/>
      <c r="H51" s="1193"/>
      <c r="I51" s="358">
        <v>1466</v>
      </c>
      <c r="J51" s="359">
        <v>1396</v>
      </c>
      <c r="K51" s="359">
        <v>1458</v>
      </c>
      <c r="L51" s="359">
        <v>1568</v>
      </c>
      <c r="M51" s="360">
        <v>1729</v>
      </c>
    </row>
    <row r="52" spans="2:13" ht="27.75" customHeight="1" x14ac:dyDescent="0.15">
      <c r="B52" s="1188"/>
      <c r="C52" s="1189"/>
      <c r="D52" s="106"/>
      <c r="E52" s="1192" t="s">
        <v>43</v>
      </c>
      <c r="F52" s="1192"/>
      <c r="G52" s="1192"/>
      <c r="H52" s="1193"/>
      <c r="I52" s="358">
        <v>21394</v>
      </c>
      <c r="J52" s="359">
        <v>21315</v>
      </c>
      <c r="K52" s="359">
        <v>21139</v>
      </c>
      <c r="L52" s="359">
        <v>20251</v>
      </c>
      <c r="M52" s="360">
        <v>19397</v>
      </c>
    </row>
    <row r="53" spans="2:13" ht="27.75" customHeight="1" thickBot="1" x14ac:dyDescent="0.2">
      <c r="B53" s="1199" t="s">
        <v>19</v>
      </c>
      <c r="C53" s="1200"/>
      <c r="D53" s="110"/>
      <c r="E53" s="1201" t="s">
        <v>44</v>
      </c>
      <c r="F53" s="1201"/>
      <c r="G53" s="1201"/>
      <c r="H53" s="1202"/>
      <c r="I53" s="361">
        <v>7617</v>
      </c>
      <c r="J53" s="362">
        <v>7013</v>
      </c>
      <c r="K53" s="362">
        <v>5968</v>
      </c>
      <c r="L53" s="362">
        <v>4710</v>
      </c>
      <c r="M53" s="363">
        <v>3660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pPSPXnZ1BYvsEn2GuqNZRFJC8qG15MCgzFtukTLoBZ588HRD/Q7X3TSYoHU0XTNL3KWu6ygsDF34DCE09lhb4Q==" saltValue="PLiuYLaAfLUJsI9N+7ko9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1925</v>
      </c>
      <c r="G55" s="122">
        <v>2276</v>
      </c>
      <c r="H55" s="123">
        <v>2516</v>
      </c>
    </row>
    <row r="56" spans="2:8" ht="52.5" customHeight="1" x14ac:dyDescent="0.15">
      <c r="B56" s="124"/>
      <c r="C56" s="1213" t="s">
        <v>47</v>
      </c>
      <c r="D56" s="1213"/>
      <c r="E56" s="1214"/>
      <c r="F56" s="125">
        <v>580</v>
      </c>
      <c r="G56" s="125">
        <v>930</v>
      </c>
      <c r="H56" s="126">
        <v>1081</v>
      </c>
    </row>
    <row r="57" spans="2:8" ht="53.25" customHeight="1" x14ac:dyDescent="0.15">
      <c r="B57" s="124"/>
      <c r="C57" s="1215" t="s">
        <v>48</v>
      </c>
      <c r="D57" s="1215"/>
      <c r="E57" s="1216"/>
      <c r="F57" s="127">
        <v>2332</v>
      </c>
      <c r="G57" s="127">
        <v>2607</v>
      </c>
      <c r="H57" s="128">
        <v>2739</v>
      </c>
    </row>
    <row r="58" spans="2:8" ht="45.75" customHeight="1" x14ac:dyDescent="0.15">
      <c r="B58" s="129"/>
      <c r="C58" s="1203" t="s">
        <v>577</v>
      </c>
      <c r="D58" s="1204"/>
      <c r="E58" s="1205"/>
      <c r="F58" s="130">
        <v>1288</v>
      </c>
      <c r="G58" s="130">
        <v>1353</v>
      </c>
      <c r="H58" s="131">
        <v>1453</v>
      </c>
    </row>
    <row r="59" spans="2:8" ht="45.75" customHeight="1" x14ac:dyDescent="0.15">
      <c r="B59" s="129"/>
      <c r="C59" s="1203" t="s">
        <v>578</v>
      </c>
      <c r="D59" s="1204"/>
      <c r="E59" s="1205"/>
      <c r="F59" s="130">
        <v>231</v>
      </c>
      <c r="G59" s="130">
        <v>305</v>
      </c>
      <c r="H59" s="131">
        <v>355</v>
      </c>
    </row>
    <row r="60" spans="2:8" ht="45.75" customHeight="1" x14ac:dyDescent="0.15">
      <c r="B60" s="129"/>
      <c r="C60" s="1203" t="s">
        <v>579</v>
      </c>
      <c r="D60" s="1204"/>
      <c r="E60" s="1205"/>
      <c r="F60" s="130">
        <v>328</v>
      </c>
      <c r="G60" s="130">
        <v>290</v>
      </c>
      <c r="H60" s="131">
        <v>261</v>
      </c>
    </row>
    <row r="61" spans="2:8" ht="45.75" customHeight="1" x14ac:dyDescent="0.15">
      <c r="B61" s="129"/>
      <c r="C61" s="1203" t="s">
        <v>580</v>
      </c>
      <c r="D61" s="1204"/>
      <c r="E61" s="1205"/>
      <c r="F61" s="130">
        <v>144</v>
      </c>
      <c r="G61" s="130">
        <v>196</v>
      </c>
      <c r="H61" s="131">
        <v>198</v>
      </c>
    </row>
    <row r="62" spans="2:8" ht="45.75" customHeight="1" thickBot="1" x14ac:dyDescent="0.2">
      <c r="B62" s="132"/>
      <c r="C62" s="1206" t="s">
        <v>581</v>
      </c>
      <c r="D62" s="1207"/>
      <c r="E62" s="1208"/>
      <c r="F62" s="133">
        <v>68</v>
      </c>
      <c r="G62" s="133">
        <v>134</v>
      </c>
      <c r="H62" s="134">
        <v>151</v>
      </c>
    </row>
    <row r="63" spans="2:8" ht="52.5" customHeight="1" thickBot="1" x14ac:dyDescent="0.2">
      <c r="B63" s="135"/>
      <c r="C63" s="1209" t="s">
        <v>49</v>
      </c>
      <c r="D63" s="1209"/>
      <c r="E63" s="1210"/>
      <c r="F63" s="136">
        <v>4837</v>
      </c>
      <c r="G63" s="136">
        <v>5814</v>
      </c>
      <c r="H63" s="137">
        <v>6336</v>
      </c>
    </row>
    <row r="64" spans="2:8" x14ac:dyDescent="0.15"/>
  </sheetData>
  <sheetProtection algorithmName="SHA-512" hashValue="CSBic1GMGe5b8QPzfzINVjJaJTjD/rLINgZVP2r00fGkPmmCUwLfwzGW0C0GdvoztQts0KnCpRhJP+9a3RtrNw==" saltValue="VMfXLrvdki6PYF/M1Obg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39221</v>
      </c>
      <c r="E3" s="156"/>
      <c r="F3" s="157">
        <v>62383</v>
      </c>
      <c r="G3" s="158"/>
      <c r="H3" s="159"/>
    </row>
    <row r="4" spans="1:8" x14ac:dyDescent="0.15">
      <c r="A4" s="160"/>
      <c r="B4" s="161"/>
      <c r="C4" s="162"/>
      <c r="D4" s="163">
        <v>22144</v>
      </c>
      <c r="E4" s="164"/>
      <c r="F4" s="165">
        <v>35325</v>
      </c>
      <c r="G4" s="166"/>
      <c r="H4" s="167"/>
    </row>
    <row r="5" spans="1:8" x14ac:dyDescent="0.15">
      <c r="A5" s="148" t="s">
        <v>524</v>
      </c>
      <c r="B5" s="153"/>
      <c r="C5" s="154"/>
      <c r="D5" s="155">
        <v>44136</v>
      </c>
      <c r="E5" s="156"/>
      <c r="F5" s="157">
        <v>76347</v>
      </c>
      <c r="G5" s="158"/>
      <c r="H5" s="159"/>
    </row>
    <row r="6" spans="1:8" x14ac:dyDescent="0.15">
      <c r="A6" s="160"/>
      <c r="B6" s="161"/>
      <c r="C6" s="162"/>
      <c r="D6" s="163">
        <v>29360</v>
      </c>
      <c r="E6" s="164"/>
      <c r="F6" s="165">
        <v>41762</v>
      </c>
      <c r="G6" s="166"/>
      <c r="H6" s="167"/>
    </row>
    <row r="7" spans="1:8" x14ac:dyDescent="0.15">
      <c r="A7" s="148" t="s">
        <v>525</v>
      </c>
      <c r="B7" s="153"/>
      <c r="C7" s="154"/>
      <c r="D7" s="155">
        <v>52058</v>
      </c>
      <c r="E7" s="156"/>
      <c r="F7" s="157">
        <v>69604</v>
      </c>
      <c r="G7" s="158"/>
      <c r="H7" s="159"/>
    </row>
    <row r="8" spans="1:8" x14ac:dyDescent="0.15">
      <c r="A8" s="160"/>
      <c r="B8" s="161"/>
      <c r="C8" s="162"/>
      <c r="D8" s="163">
        <v>22237</v>
      </c>
      <c r="E8" s="164"/>
      <c r="F8" s="165">
        <v>36247</v>
      </c>
      <c r="G8" s="166"/>
      <c r="H8" s="167"/>
    </row>
    <row r="9" spans="1:8" x14ac:dyDescent="0.15">
      <c r="A9" s="148" t="s">
        <v>526</v>
      </c>
      <c r="B9" s="153"/>
      <c r="C9" s="154"/>
      <c r="D9" s="155">
        <v>39420</v>
      </c>
      <c r="E9" s="156"/>
      <c r="F9" s="157">
        <v>68410</v>
      </c>
      <c r="G9" s="158"/>
      <c r="H9" s="159"/>
    </row>
    <row r="10" spans="1:8" x14ac:dyDescent="0.15">
      <c r="A10" s="160"/>
      <c r="B10" s="161"/>
      <c r="C10" s="162"/>
      <c r="D10" s="163">
        <v>20372</v>
      </c>
      <c r="E10" s="164"/>
      <c r="F10" s="165">
        <v>35086</v>
      </c>
      <c r="G10" s="166"/>
      <c r="H10" s="167"/>
    </row>
    <row r="11" spans="1:8" x14ac:dyDescent="0.15">
      <c r="A11" s="148" t="s">
        <v>527</v>
      </c>
      <c r="B11" s="153"/>
      <c r="C11" s="154"/>
      <c r="D11" s="155">
        <v>42044</v>
      </c>
      <c r="E11" s="156"/>
      <c r="F11" s="157">
        <v>73019</v>
      </c>
      <c r="G11" s="158"/>
      <c r="H11" s="159"/>
    </row>
    <row r="12" spans="1:8" x14ac:dyDescent="0.15">
      <c r="A12" s="160"/>
      <c r="B12" s="161"/>
      <c r="C12" s="168"/>
      <c r="D12" s="163">
        <v>25228</v>
      </c>
      <c r="E12" s="164"/>
      <c r="F12" s="165">
        <v>39427</v>
      </c>
      <c r="G12" s="166"/>
      <c r="H12" s="167"/>
    </row>
    <row r="13" spans="1:8" x14ac:dyDescent="0.15">
      <c r="A13" s="148"/>
      <c r="B13" s="153"/>
      <c r="C13" s="169"/>
      <c r="D13" s="170">
        <v>43376</v>
      </c>
      <c r="E13" s="171"/>
      <c r="F13" s="172">
        <v>69953</v>
      </c>
      <c r="G13" s="173"/>
      <c r="H13" s="159"/>
    </row>
    <row r="14" spans="1:8" x14ac:dyDescent="0.15">
      <c r="A14" s="160"/>
      <c r="B14" s="161"/>
      <c r="C14" s="162"/>
      <c r="D14" s="163">
        <v>23868</v>
      </c>
      <c r="E14" s="164"/>
      <c r="F14" s="165">
        <v>37569</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6.26</v>
      </c>
      <c r="C19" s="174">
        <f>ROUND(VALUE(SUBSTITUTE(実質収支比率等に係る経年分析!G$48,"▲","-")),2)</f>
        <v>5.66</v>
      </c>
      <c r="D19" s="174">
        <f>ROUND(VALUE(SUBSTITUTE(実質収支比率等に係る経年分析!H$48,"▲","-")),2)</f>
        <v>6.51</v>
      </c>
      <c r="E19" s="174">
        <f>ROUND(VALUE(SUBSTITUTE(実質収支比率等に係る経年分析!I$48,"▲","-")),2)</f>
        <v>6.61</v>
      </c>
      <c r="F19" s="174">
        <f>ROUND(VALUE(SUBSTITUTE(実質収支比率等に係る経年分析!J$48,"▲","-")),2)</f>
        <v>5.89</v>
      </c>
    </row>
    <row r="20" spans="1:11" x14ac:dyDescent="0.15">
      <c r="A20" s="174" t="s">
        <v>53</v>
      </c>
      <c r="B20" s="174">
        <f>ROUND(VALUE(SUBSTITUTE(実質収支比率等に係る経年分析!F$47,"▲","-")),2)</f>
        <v>12.53</v>
      </c>
      <c r="C20" s="174">
        <f>ROUND(VALUE(SUBSTITUTE(実質収支比率等に係る経年分析!G$47,"▲","-")),2)</f>
        <v>12.24</v>
      </c>
      <c r="D20" s="174">
        <f>ROUND(VALUE(SUBSTITUTE(実質収支比率等に係る経年分析!H$47,"▲","-")),2)</f>
        <v>15.18</v>
      </c>
      <c r="E20" s="174">
        <f>ROUND(VALUE(SUBSTITUTE(実質収支比率等に係る経年分析!I$47,"▲","-")),2)</f>
        <v>18.510000000000002</v>
      </c>
      <c r="F20" s="174">
        <f>ROUND(VALUE(SUBSTITUTE(実質収支比率等に係る経年分析!J$47,"▲","-")),2)</f>
        <v>20.16</v>
      </c>
    </row>
    <row r="21" spans="1:11" x14ac:dyDescent="0.15">
      <c r="A21" s="174" t="s">
        <v>54</v>
      </c>
      <c r="B21" s="174">
        <f>IF(ISNUMBER(VALUE(SUBSTITUTE(実質収支比率等に係る経年分析!F$49,"▲","-"))),ROUND(VALUE(SUBSTITUTE(実質収支比率等に係る経年分析!F$49,"▲","-")),2),NA())</f>
        <v>2.44</v>
      </c>
      <c r="C21" s="174">
        <f>IF(ISNUMBER(VALUE(SUBSTITUTE(実質収支比率等に係る経年分析!G$49,"▲","-"))),ROUND(VALUE(SUBSTITUTE(実質収支比率等に係る経年分析!G$49,"▲","-")),2),NA())</f>
        <v>-0.44</v>
      </c>
      <c r="D21" s="174">
        <f>IF(ISNUMBER(VALUE(SUBSTITUTE(実質収支比率等に係る経年分析!H$49,"▲","-"))),ROUND(VALUE(SUBSTITUTE(実質収支比率等に係る経年分析!H$49,"▲","-")),2),NA())</f>
        <v>4.7</v>
      </c>
      <c r="E21" s="174">
        <f>IF(ISNUMBER(VALUE(SUBSTITUTE(実質収支比率等に係る経年分析!I$49,"▲","-"))),ROUND(VALUE(SUBSTITUTE(実質収支比率等に係る経年分析!I$49,"▲","-")),2),NA())</f>
        <v>2.75</v>
      </c>
      <c r="F21" s="174">
        <f>IF(ISNUMBER(VALUE(SUBSTITUTE(実質収支比率等に係る経年分析!J$49,"▲","-"))),ROUND(VALUE(SUBSTITUTE(実質収支比率等に係る経年分析!J$49,"▲","-")),2),NA())</f>
        <v>1.31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0.21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0.17</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0.17</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0.21</v>
      </c>
    </row>
    <row r="30" spans="1:11" x14ac:dyDescent="0.15">
      <c r="A30" s="175" t="str">
        <f>IF(連結実質赤字比率に係る赤字・黒字の構成分析!C$40="",NA(),連結実質赤字比率に係る赤字・黒字の構成分析!C$40)</f>
        <v>霊園事業特別会計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0.49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0.37</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0.8</v>
      </c>
    </row>
    <row r="32" spans="1:11" x14ac:dyDescent="0.15">
      <c r="A32" s="175" t="str">
        <f>IF(連結実質赤字比率に係る赤字・黒字の構成分析!C$38="",NA(),連結実質赤字比率に係る赤字・黒字の構成分析!C$38)</f>
        <v>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2.54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1.92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4.2300000000000004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2.5499999999999998</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5.75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5.15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6.06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6.18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5.5</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12.72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11.16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10.38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10.56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8.93</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12.28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11.45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11.89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11.41</v>
      </c>
    </row>
    <row r="36" spans="1:16" x14ac:dyDescent="0.15">
      <c r="A36" s="175" t="str">
        <f>IF(連結実質赤字比率に係る赤字・黒字の構成分析!C$34="",NA(),連結実質赤字比率に係る赤字・黒字の構成分析!C$34)</f>
        <v>地域開発事業特別会計</v>
      </c>
      <c r="B36" s="175">
        <f>IF(ROUND(VALUE(SUBSTITUTE(連結実質赤字比率に係る赤字・黒字の構成分析!F$34,"▲", "-")), 2) &lt; 0, ABS(ROUND(VALUE(SUBSTITUTE(連結実質赤字比率に係る赤字・黒字の構成分析!F$34,"▲", "-")), 2)), NA())</f>
        <v>2.34</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2.19</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1.99</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1.88</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1.68</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2192</v>
      </c>
      <c r="E42" s="176"/>
      <c r="F42" s="176"/>
      <c r="G42" s="176">
        <f>'実質公債費比率（分子）の構造'!L$52</f>
        <v>2082</v>
      </c>
      <c r="H42" s="176"/>
      <c r="I42" s="176"/>
      <c r="J42" s="176">
        <f>'実質公債費比率（分子）の構造'!M$52</f>
        <v>2054</v>
      </c>
      <c r="K42" s="176"/>
      <c r="L42" s="176"/>
      <c r="M42" s="176">
        <f>'実質公債費比率（分子）の構造'!N$52</f>
        <v>2043</v>
      </c>
      <c r="N42" s="176"/>
      <c r="O42" s="176"/>
      <c r="P42" s="176">
        <f>'実質公債費比率（分子）の構造'!O$52</f>
        <v>2005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12</v>
      </c>
      <c r="C44" s="176"/>
      <c r="D44" s="176"/>
      <c r="E44" s="176">
        <f>'実質公債費比率（分子）の構造'!L$50</f>
        <v>12</v>
      </c>
      <c r="F44" s="176"/>
      <c r="G44" s="176"/>
      <c r="H44" s="176">
        <f>'実質公債費比率（分子）の構造'!M$50</f>
        <v>12</v>
      </c>
      <c r="I44" s="176"/>
      <c r="J44" s="176"/>
      <c r="K44" s="176">
        <f>'実質公債費比率（分子）の構造'!N$50</f>
        <v>12</v>
      </c>
      <c r="L44" s="176"/>
      <c r="M44" s="176"/>
      <c r="N44" s="176">
        <f>'実質公債費比率（分子）の構造'!O$50</f>
        <v>12</v>
      </c>
      <c r="O44" s="176"/>
      <c r="P44" s="176"/>
    </row>
    <row r="45" spans="1:16" x14ac:dyDescent="0.15">
      <c r="A45" s="176" t="s">
        <v>63</v>
      </c>
      <c r="B45" s="176">
        <f>'実質公債費比率（分子）の構造'!K$49</f>
        <v>208</v>
      </c>
      <c r="C45" s="176"/>
      <c r="D45" s="176"/>
      <c r="E45" s="176">
        <f>'実質公債費比率（分子）の構造'!L$49</f>
        <v>254</v>
      </c>
      <c r="F45" s="176"/>
      <c r="G45" s="176"/>
      <c r="H45" s="176">
        <f>'実質公債費比率（分子）の構造'!M$49</f>
        <v>254</v>
      </c>
      <c r="I45" s="176"/>
      <c r="J45" s="176"/>
      <c r="K45" s="176">
        <f>'実質公債費比率（分子）の構造'!N$49</f>
        <v>246</v>
      </c>
      <c r="L45" s="176"/>
      <c r="M45" s="176"/>
      <c r="N45" s="176">
        <f>'実質公債費比率（分子）の構造'!O$49</f>
        <v>239</v>
      </c>
      <c r="O45" s="176"/>
      <c r="P45" s="176"/>
    </row>
    <row r="46" spans="1:16" x14ac:dyDescent="0.15">
      <c r="A46" s="176" t="s">
        <v>64</v>
      </c>
      <c r="B46" s="176">
        <f>'実質公債費比率（分子）の構造'!K$48</f>
        <v>555</v>
      </c>
      <c r="C46" s="176"/>
      <c r="D46" s="176"/>
      <c r="E46" s="176">
        <f>'実質公債費比率（分子）の構造'!L$48</f>
        <v>611</v>
      </c>
      <c r="F46" s="176"/>
      <c r="G46" s="176"/>
      <c r="H46" s="176">
        <f>'実質公債費比率（分子）の構造'!M$48</f>
        <v>573</v>
      </c>
      <c r="I46" s="176"/>
      <c r="J46" s="176"/>
      <c r="K46" s="176">
        <f>'実質公債費比率（分子）の構造'!N$48</f>
        <v>653</v>
      </c>
      <c r="L46" s="176"/>
      <c r="M46" s="176"/>
      <c r="N46" s="176">
        <f>'実質公債費比率（分子）の構造'!O$48</f>
        <v>700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2299</v>
      </c>
      <c r="C49" s="176"/>
      <c r="D49" s="176"/>
      <c r="E49" s="176">
        <f>'実質公債費比率（分子）の構造'!L$45</f>
        <v>2102</v>
      </c>
      <c r="F49" s="176"/>
      <c r="G49" s="176"/>
      <c r="H49" s="176">
        <f>'実質公債費比率（分子）の構造'!M$45</f>
        <v>1921</v>
      </c>
      <c r="I49" s="176"/>
      <c r="J49" s="176"/>
      <c r="K49" s="176">
        <f>'実質公債費比率（分子）の構造'!N$45</f>
        <v>1863</v>
      </c>
      <c r="L49" s="176"/>
      <c r="M49" s="176"/>
      <c r="N49" s="176">
        <f>'実質公債費比率（分子）の構造'!O$45</f>
        <v>1849</v>
      </c>
      <c r="O49" s="176"/>
      <c r="P49" s="176"/>
    </row>
    <row r="50" spans="1:16" x14ac:dyDescent="0.15">
      <c r="A50" s="176" t="s">
        <v>67</v>
      </c>
      <c r="B50" s="176" t="e">
        <f>NA()</f>
        <v>#N/A</v>
      </c>
      <c r="C50" s="176">
        <f>IF(ISNUMBER('実質公債費比率（分子）の構造'!K$53),'実質公債費比率（分子）の構造'!K$53,NA())</f>
        <v>882</v>
      </c>
      <c r="D50" s="176" t="e">
        <f>NA()</f>
        <v>#N/A</v>
      </c>
      <c r="E50" s="176" t="e">
        <f>NA()</f>
        <v>#N/A</v>
      </c>
      <c r="F50" s="176">
        <f>IF(ISNUMBER('実質公債費比率（分子）の構造'!L$53),'実質公債費比率（分子）の構造'!L$53,NA())</f>
        <v>897</v>
      </c>
      <c r="G50" s="176" t="e">
        <f>NA()</f>
        <v>#N/A</v>
      </c>
      <c r="H50" s="176" t="e">
        <f>NA()</f>
        <v>#N/A</v>
      </c>
      <c r="I50" s="176">
        <f>IF(ISNUMBER('実質公債費比率（分子）の構造'!M$53),'実質公債費比率（分子）の構造'!M$53,NA())</f>
        <v>706</v>
      </c>
      <c r="J50" s="176" t="e">
        <f>NA()</f>
        <v>#N/A</v>
      </c>
      <c r="K50" s="176" t="e">
        <f>NA()</f>
        <v>#N/A</v>
      </c>
      <c r="L50" s="176">
        <f>IF(ISNUMBER('実質公債費比率（分子）の構造'!N$53),'実質公債費比率（分子）の構造'!N$53,NA())</f>
        <v>731</v>
      </c>
      <c r="M50" s="176" t="e">
        <f>NA()</f>
        <v>#N/A</v>
      </c>
      <c r="N50" s="176" t="e">
        <f>NA()</f>
        <v>#N/A</v>
      </c>
      <c r="O50" s="176">
        <f>IF(ISNUMBER('実質公債費比率（分子）の構造'!O$53),'実質公債費比率（分子）の構造'!O$53,NA())</f>
        <v>795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21394</v>
      </c>
      <c r="E56" s="175"/>
      <c r="F56" s="175"/>
      <c r="G56" s="175">
        <f>'将来負担比率（分子）の構造'!J$52</f>
        <v>21315</v>
      </c>
      <c r="H56" s="175"/>
      <c r="I56" s="175"/>
      <c r="J56" s="175">
        <f>'将来負担比率（分子）の構造'!K$52</f>
        <v>21139</v>
      </c>
      <c r="K56" s="175"/>
      <c r="L56" s="175"/>
      <c r="M56" s="175">
        <f>'将来負担比率（分子）の構造'!L$52</f>
        <v>20251</v>
      </c>
      <c r="N56" s="175"/>
      <c r="O56" s="175"/>
      <c r="P56" s="175">
        <f>'将来負担比率（分子）の構造'!M$52</f>
        <v>19397</v>
      </c>
    </row>
    <row r="57" spans="1:16" x14ac:dyDescent="0.15">
      <c r="A57" s="175" t="s">
        <v>42</v>
      </c>
      <c r="B57" s="175"/>
      <c r="C57" s="175"/>
      <c r="D57" s="175">
        <f>'将来負担比率（分子）の構造'!I$51</f>
        <v>1466</v>
      </c>
      <c r="E57" s="175"/>
      <c r="F57" s="175"/>
      <c r="G57" s="175">
        <f>'将来負担比率（分子）の構造'!J$51</f>
        <v>1396</v>
      </c>
      <c r="H57" s="175"/>
      <c r="I57" s="175"/>
      <c r="J57" s="175">
        <f>'将来負担比率（分子）の構造'!K$51</f>
        <v>1458</v>
      </c>
      <c r="K57" s="175"/>
      <c r="L57" s="175"/>
      <c r="M57" s="175">
        <f>'将来負担比率（分子）の構造'!L$51</f>
        <v>1568</v>
      </c>
      <c r="N57" s="175"/>
      <c r="O57" s="175"/>
      <c r="P57" s="175">
        <f>'将来負担比率（分子）の構造'!M$51</f>
        <v>1729</v>
      </c>
    </row>
    <row r="58" spans="1:16" x14ac:dyDescent="0.15">
      <c r="A58" s="175" t="s">
        <v>41</v>
      </c>
      <c r="B58" s="175"/>
      <c r="C58" s="175"/>
      <c r="D58" s="175">
        <f>'将来負担比率（分子）の構造'!I$50</f>
        <v>3896</v>
      </c>
      <c r="E58" s="175"/>
      <c r="F58" s="175"/>
      <c r="G58" s="175">
        <f>'将来負担比率（分子）の構造'!J$50</f>
        <v>3962</v>
      </c>
      <c r="H58" s="175"/>
      <c r="I58" s="175"/>
      <c r="J58" s="175">
        <f>'将来負担比率（分子）の構造'!K$50</f>
        <v>5021</v>
      </c>
      <c r="K58" s="175"/>
      <c r="L58" s="175"/>
      <c r="M58" s="175">
        <f>'将来負担比率（分子）の構造'!L$50</f>
        <v>6009</v>
      </c>
      <c r="N58" s="175"/>
      <c r="O58" s="175"/>
      <c r="P58" s="175">
        <f>'将来負担比率（分子）の構造'!M$50</f>
        <v>6535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2929</v>
      </c>
      <c r="C62" s="175"/>
      <c r="D62" s="175"/>
      <c r="E62" s="175">
        <f>'将来負担比率（分子）の構造'!J$45</f>
        <v>2940</v>
      </c>
      <c r="F62" s="175"/>
      <c r="G62" s="175"/>
      <c r="H62" s="175">
        <f>'将来負担比率（分子）の構造'!K$45</f>
        <v>3030</v>
      </c>
      <c r="I62" s="175"/>
      <c r="J62" s="175"/>
      <c r="K62" s="175">
        <f>'将来負担比率（分子）の構造'!L$45</f>
        <v>2966</v>
      </c>
      <c r="L62" s="175"/>
      <c r="M62" s="175"/>
      <c r="N62" s="175">
        <f>'将来負担比率（分子）の構造'!M$45</f>
        <v>2996</v>
      </c>
      <c r="O62" s="175"/>
      <c r="P62" s="175"/>
    </row>
    <row r="63" spans="1:16" x14ac:dyDescent="0.15">
      <c r="A63" s="175" t="s">
        <v>34</v>
      </c>
      <c r="B63" s="175">
        <f>'将来負担比率（分子）の構造'!I$44</f>
        <v>2050</v>
      </c>
      <c r="C63" s="175"/>
      <c r="D63" s="175"/>
      <c r="E63" s="175">
        <f>'将来負担比率（分子）の構造'!J$44</f>
        <v>1807</v>
      </c>
      <c r="F63" s="175"/>
      <c r="G63" s="175"/>
      <c r="H63" s="175">
        <f>'将来負担比率（分子）の構造'!K$44</f>
        <v>1578</v>
      </c>
      <c r="I63" s="175"/>
      <c r="J63" s="175"/>
      <c r="K63" s="175">
        <f>'将来負担比率（分子）の構造'!L$44</f>
        <v>1343</v>
      </c>
      <c r="L63" s="175"/>
      <c r="M63" s="175"/>
      <c r="N63" s="175">
        <f>'将来負担比率（分子）の構造'!M$44</f>
        <v>1159</v>
      </c>
      <c r="O63" s="175"/>
      <c r="P63" s="175"/>
    </row>
    <row r="64" spans="1:16" x14ac:dyDescent="0.15">
      <c r="A64" s="175" t="s">
        <v>33</v>
      </c>
      <c r="B64" s="175">
        <f>'将来負担比率（分子）の構造'!I$43</f>
        <v>6704</v>
      </c>
      <c r="C64" s="175"/>
      <c r="D64" s="175"/>
      <c r="E64" s="175">
        <f>'将来負担比率（分子）の構造'!J$43</f>
        <v>6298</v>
      </c>
      <c r="F64" s="175"/>
      <c r="G64" s="175"/>
      <c r="H64" s="175">
        <f>'将来負担比率（分子）の構造'!K$43</f>
        <v>6039</v>
      </c>
      <c r="I64" s="175"/>
      <c r="J64" s="175"/>
      <c r="K64" s="175">
        <f>'将来負担比率（分子）の構造'!L$43</f>
        <v>5789</v>
      </c>
      <c r="L64" s="175"/>
      <c r="M64" s="175"/>
      <c r="N64" s="175">
        <f>'将来負担比率（分子）の構造'!M$43</f>
        <v>5370</v>
      </c>
      <c r="O64" s="175"/>
      <c r="P64" s="175"/>
    </row>
    <row r="65" spans="1:16" x14ac:dyDescent="0.15">
      <c r="A65" s="175" t="s">
        <v>32</v>
      </c>
      <c r="B65" s="175">
        <f>'将来負担比率（分子）の構造'!I$42</f>
        <v>92</v>
      </c>
      <c r="C65" s="175"/>
      <c r="D65" s="175"/>
      <c r="E65" s="175">
        <f>'将来負担比率（分子）の構造'!J$42</f>
        <v>81</v>
      </c>
      <c r="F65" s="175"/>
      <c r="G65" s="175"/>
      <c r="H65" s="175">
        <f>'将来負担比率（分子）の構造'!K$42</f>
        <v>69</v>
      </c>
      <c r="I65" s="175"/>
      <c r="J65" s="175"/>
      <c r="K65" s="175">
        <f>'将来負担比率（分子）の構造'!L$42</f>
        <v>58</v>
      </c>
      <c r="L65" s="175"/>
      <c r="M65" s="175"/>
      <c r="N65" s="175">
        <f>'将来負担比率（分子）の構造'!M$42</f>
        <v>46</v>
      </c>
      <c r="O65" s="175"/>
      <c r="P65" s="175"/>
    </row>
    <row r="66" spans="1:16" x14ac:dyDescent="0.15">
      <c r="A66" s="175" t="s">
        <v>31</v>
      </c>
      <c r="B66" s="175">
        <f>'将来負担比率（分子）の構造'!I$41</f>
        <v>22597</v>
      </c>
      <c r="C66" s="175"/>
      <c r="D66" s="175"/>
      <c r="E66" s="175">
        <f>'将来負担比率（分子）の構造'!J$41</f>
        <v>22561</v>
      </c>
      <c r="F66" s="175"/>
      <c r="G66" s="175"/>
      <c r="H66" s="175">
        <f>'将来負担比率（分子）の構造'!K$41</f>
        <v>22871</v>
      </c>
      <c r="I66" s="175"/>
      <c r="J66" s="175"/>
      <c r="K66" s="175">
        <f>'将来負担比率（分子）の構造'!L$41</f>
        <v>22382</v>
      </c>
      <c r="L66" s="175"/>
      <c r="M66" s="175"/>
      <c r="N66" s="175">
        <f>'将来負担比率（分子）の構造'!M$41</f>
        <v>21750</v>
      </c>
      <c r="O66" s="175"/>
      <c r="P66" s="175"/>
    </row>
    <row r="67" spans="1:16" x14ac:dyDescent="0.15">
      <c r="A67" s="175" t="s">
        <v>71</v>
      </c>
      <c r="B67" s="175" t="e">
        <f>NA()</f>
        <v>#N/A</v>
      </c>
      <c r="C67" s="175">
        <f>IF(ISNUMBER('将来負担比率（分子）の構造'!I$53), IF('将来負担比率（分子）の構造'!I$53 &lt; 0, 0, '将来負担比率（分子）の構造'!I$53), NA())</f>
        <v>7617</v>
      </c>
      <c r="D67" s="175" t="e">
        <f>NA()</f>
        <v>#N/A</v>
      </c>
      <c r="E67" s="175" t="e">
        <f>NA()</f>
        <v>#N/A</v>
      </c>
      <c r="F67" s="175">
        <f>IF(ISNUMBER('将来負担比率（分子）の構造'!J$53), IF('将来負担比率（分子）の構造'!J$53 &lt; 0, 0, '将来負担比率（分子）の構造'!J$53), NA())</f>
        <v>7013</v>
      </c>
      <c r="G67" s="175" t="e">
        <f>NA()</f>
        <v>#N/A</v>
      </c>
      <c r="H67" s="175" t="e">
        <f>NA()</f>
        <v>#N/A</v>
      </c>
      <c r="I67" s="175">
        <f>IF(ISNUMBER('将来負担比率（分子）の構造'!K$53), IF('将来負担比率（分子）の構造'!K$53 &lt; 0, 0, '将来負担比率（分子）の構造'!K$53), NA())</f>
        <v>5968</v>
      </c>
      <c r="J67" s="175" t="e">
        <f>NA()</f>
        <v>#N/A</v>
      </c>
      <c r="K67" s="175" t="e">
        <f>NA()</f>
        <v>#N/A</v>
      </c>
      <c r="L67" s="175">
        <f>IF(ISNUMBER('将来負担比率（分子）の構造'!L$53), IF('将来負担比率（分子）の構造'!L$53 &lt; 0, 0, '将来負担比率（分子）の構造'!L$53), NA())</f>
        <v>4710</v>
      </c>
      <c r="M67" s="175" t="e">
        <f>NA()</f>
        <v>#N/A</v>
      </c>
      <c r="N67" s="175" t="e">
        <f>NA()</f>
        <v>#N/A</v>
      </c>
      <c r="O67" s="175">
        <f>IF(ISNUMBER('将来負担比率（分子）の構造'!M$53), IF('将来負担比率（分子）の構造'!M$53 &lt; 0, 0, '将来負担比率（分子）の構造'!M$53), NA())</f>
        <v>3660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1925</v>
      </c>
      <c r="C72" s="179">
        <f>基金残高に係る経年分析!G55</f>
        <v>2276</v>
      </c>
      <c r="D72" s="179">
        <f>基金残高に係る経年分析!H55</f>
        <v>2516</v>
      </c>
    </row>
    <row r="73" spans="1:16" x14ac:dyDescent="0.15">
      <c r="A73" s="178" t="s">
        <v>74</v>
      </c>
      <c r="B73" s="179">
        <f>基金残高に係る経年分析!F56</f>
        <v>580</v>
      </c>
      <c r="C73" s="179">
        <f>基金残高に係る経年分析!G56</f>
        <v>930</v>
      </c>
      <c r="D73" s="179">
        <f>基金残高に係る経年分析!H56</f>
        <v>1081</v>
      </c>
    </row>
    <row r="74" spans="1:16" x14ac:dyDescent="0.15">
      <c r="A74" s="178" t="s">
        <v>75</v>
      </c>
      <c r="B74" s="179">
        <f>基金残高に係る経年分析!F57</f>
        <v>2332</v>
      </c>
      <c r="C74" s="179">
        <f>基金残高に係る経年分析!G57</f>
        <v>2607</v>
      </c>
      <c r="D74" s="179">
        <f>基金残高に係る経年分析!H57</f>
        <v>2739</v>
      </c>
    </row>
  </sheetData>
  <sheetProtection algorithmName="SHA-512" hashValue="q8uUAPMFulIZHxAFAil44WZaScF1ofya6VzU8okoNGmkUwPEqstksbmMLvfwRbTdQI5TXepAkvAi1g6115wx3Q==" saltValue="5gy0akR928xUt182xKMG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甕　智美</cp:lastModifiedBy>
  <dcterms:created xsi:type="dcterms:W3CDTF">2025-02-19T02:26:26Z</dcterms:created>
  <dcterms:modified xsi:type="dcterms:W3CDTF">2025-03-26T07:04:55Z</dcterms:modified>
  <cp:category/>
</cp:coreProperties>
</file>